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filterPrivacy="1" defaultThemeVersion="166925"/>
  <xr:revisionPtr revIDLastSave="0" documentId="13_ncr:1_{88FE941A-562A-8D40-AC5B-8E5E163A81E0}" xr6:coauthVersionLast="47" xr6:coauthVersionMax="47" xr10:uidLastSave="{00000000-0000-0000-0000-000000000000}"/>
  <bookViews>
    <workbookView xWindow="520" yWindow="500" windowWidth="28240" windowHeight="16440" activeTab="2" xr2:uid="{A364EE99-E3E0-114D-8BD5-1E2A71B42D2E}"/>
  </bookViews>
  <sheets>
    <sheet name="重回帰分析" sheetId="1" r:id="rId1"/>
    <sheet name="標準重回帰分析 " sheetId="2" r:id="rId2"/>
    <sheet name="総渡り" sheetId="3" r:id="rId3"/>
    <sheet name="No.1" sheetId="4" r:id="rId4"/>
    <sheet name="No.2" sheetId="5" r:id="rId5"/>
    <sheet name="No.3" sheetId="6" r:id="rId6"/>
    <sheet name="No.1&amp;2" sheetId="7" r:id="rId7"/>
    <sheet name="No.1&amp;3" sheetId="9" r:id="rId8"/>
    <sheet name="No.2&amp;3" sheetId="10" r:id="rId9"/>
    <sheet name="No.1&amp;2&amp;3 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3" l="1"/>
  <c r="I31" i="3"/>
  <c r="I32" i="3"/>
  <c r="I30" i="3"/>
  <c r="I28" i="3"/>
  <c r="I29" i="3"/>
  <c r="I27" i="3"/>
  <c r="J28" i="11"/>
  <c r="I27" i="10"/>
  <c r="I27" i="9"/>
  <c r="I27" i="7"/>
  <c r="H26" i="6"/>
  <c r="H26" i="5"/>
  <c r="I26" i="4"/>
  <c r="C24" i="2"/>
  <c r="G11" i="2" s="1"/>
  <c r="D24" i="2"/>
  <c r="H8" i="2" s="1"/>
  <c r="E24" i="2"/>
  <c r="I5" i="2" s="1"/>
  <c r="C25" i="2"/>
  <c r="G18" i="2" s="1"/>
  <c r="D25" i="2"/>
  <c r="H7" i="2" s="1"/>
  <c r="E25" i="2"/>
  <c r="I8" i="2" s="1"/>
  <c r="B25" i="2"/>
  <c r="B24" i="2"/>
  <c r="F11" i="2" s="1"/>
  <c r="F23" i="2" l="1"/>
  <c r="F15" i="2"/>
  <c r="G23" i="2"/>
  <c r="H20" i="2"/>
  <c r="I17" i="2"/>
  <c r="G15" i="2"/>
  <c r="H12" i="2"/>
  <c r="I9" i="2"/>
  <c r="H5" i="2"/>
  <c r="F20" i="2"/>
  <c r="F12" i="2"/>
  <c r="G4" i="2"/>
  <c r="G22" i="2"/>
  <c r="H19" i="2"/>
  <c r="I16" i="2"/>
  <c r="G14" i="2"/>
  <c r="H11" i="2"/>
  <c r="F18" i="2"/>
  <c r="F10" i="2"/>
  <c r="I4" i="2"/>
  <c r="H21" i="2"/>
  <c r="I18" i="2"/>
  <c r="G16" i="2"/>
  <c r="H13" i="2"/>
  <c r="I10" i="2"/>
  <c r="G8" i="2"/>
  <c r="F17" i="2"/>
  <c r="F9" i="2"/>
  <c r="I23" i="2"/>
  <c r="G21" i="2"/>
  <c r="H18" i="2"/>
  <c r="I15" i="2"/>
  <c r="G13" i="2"/>
  <c r="H10" i="2"/>
  <c r="I7" i="2"/>
  <c r="G5" i="2"/>
  <c r="F4" i="2"/>
  <c r="F8" i="2"/>
  <c r="I20" i="2"/>
  <c r="H15" i="2"/>
  <c r="G10" i="2"/>
  <c r="G7" i="2"/>
  <c r="F22" i="2"/>
  <c r="F14" i="2"/>
  <c r="F6" i="2"/>
  <c r="I22" i="2"/>
  <c r="G20" i="2"/>
  <c r="H17" i="2"/>
  <c r="I14" i="2"/>
  <c r="G12" i="2"/>
  <c r="H9" i="2"/>
  <c r="I6" i="2"/>
  <c r="F21" i="2"/>
  <c r="F13" i="2"/>
  <c r="F5" i="2"/>
  <c r="H22" i="2"/>
  <c r="I19" i="2"/>
  <c r="G17" i="2"/>
  <c r="H14" i="2"/>
  <c r="I11" i="2"/>
  <c r="G9" i="2"/>
  <c r="H6" i="2"/>
  <c r="F7" i="2"/>
  <c r="G6" i="2"/>
  <c r="F16" i="2"/>
  <c r="H23" i="2"/>
  <c r="I12" i="2"/>
  <c r="F19" i="2"/>
  <c r="H4" i="2"/>
  <c r="I21" i="2"/>
  <c r="G19" i="2"/>
  <c r="H16" i="2"/>
  <c r="I13" i="2"/>
</calcChain>
</file>

<file path=xl/sharedStrings.xml><?xml version="1.0" encoding="utf-8"?>
<sst xmlns="http://schemas.openxmlformats.org/spreadsheetml/2006/main" count="344" uniqueCount="46">
  <si>
    <t>γ-GTAP</t>
  </si>
  <si>
    <t>γ-GTAP</t>
    <phoneticPr fontId="2"/>
  </si>
  <si>
    <t>飲酒量（回／月）</t>
  </si>
  <si>
    <t>飲酒量（回／月）</t>
    <rPh sb="0" eb="3">
      <t xml:space="preserve">インシュリョウ </t>
    </rPh>
    <rPh sb="4" eb="5">
      <t xml:space="preserve">カイ </t>
    </rPh>
    <rPh sb="6" eb="7">
      <t xml:space="preserve">ツキ </t>
    </rPh>
    <phoneticPr fontId="2"/>
  </si>
  <si>
    <t>喫煙の有無</t>
  </si>
  <si>
    <t>喫煙の有無</t>
    <rPh sb="0" eb="2">
      <t xml:space="preserve">キツエン </t>
    </rPh>
    <phoneticPr fontId="2"/>
  </si>
  <si>
    <t>ギャンブル嗜好</t>
  </si>
  <si>
    <t>ギャンブル嗜好</t>
    <rPh sb="5" eb="7">
      <t xml:space="preserve">シコウ </t>
    </rPh>
    <phoneticPr fontId="2"/>
  </si>
  <si>
    <t>概要</t>
  </si>
  <si>
    <t>回帰統計</t>
  </si>
  <si>
    <t>重相関 R</t>
  </si>
  <si>
    <t>重決定 R2</t>
  </si>
  <si>
    <t>補正 R2</t>
  </si>
  <si>
    <t>標準誤差</t>
  </si>
  <si>
    <t>観測数</t>
  </si>
  <si>
    <t>分散分析表</t>
  </si>
  <si>
    <t>回帰</t>
  </si>
  <si>
    <t>残差</t>
  </si>
  <si>
    <t>合計</t>
  </si>
  <si>
    <t>切片</t>
  </si>
  <si>
    <t>自由度</t>
  </si>
  <si>
    <t>変動</t>
  </si>
  <si>
    <t>分散</t>
  </si>
  <si>
    <t>観測された分散比</t>
  </si>
  <si>
    <t>有意 F</t>
  </si>
  <si>
    <t>係数</t>
  </si>
  <si>
    <t xml:space="preserve">t </t>
  </si>
  <si>
    <t>P-値</t>
  </si>
  <si>
    <t>下限 95%</t>
  </si>
  <si>
    <t>上限 95%</t>
  </si>
  <si>
    <t>下限 95.0%</t>
  </si>
  <si>
    <t>上限 95.0%</t>
  </si>
  <si>
    <t>平均値</t>
    <rPh sb="0" eb="3">
      <t xml:space="preserve">ヘイキンチ </t>
    </rPh>
    <phoneticPr fontId="2"/>
  </si>
  <si>
    <t>標準偏差</t>
    <rPh sb="0" eb="4">
      <t>ヒョウジ</t>
    </rPh>
    <phoneticPr fontId="2"/>
  </si>
  <si>
    <t>No.</t>
    <phoneticPr fontId="2"/>
  </si>
  <si>
    <t>モデルNo.</t>
    <phoneticPr fontId="2"/>
  </si>
  <si>
    <t>組み合わせNo.</t>
    <rPh sb="0" eb="1">
      <t xml:space="preserve">クミアワセ </t>
    </rPh>
    <phoneticPr fontId="2"/>
  </si>
  <si>
    <t>飲酒量</t>
    <rPh sb="0" eb="3">
      <t xml:space="preserve">インシュリョウ </t>
    </rPh>
    <phoneticPr fontId="2"/>
  </si>
  <si>
    <t>喫煙</t>
    <rPh sb="0" eb="2">
      <t xml:space="preserve">キツエン </t>
    </rPh>
    <phoneticPr fontId="2"/>
  </si>
  <si>
    <t>ギャンブル</t>
    <phoneticPr fontId="2"/>
  </si>
  <si>
    <t>切片</t>
    <rPh sb="0" eb="2">
      <t xml:space="preserve">セッペン </t>
    </rPh>
    <phoneticPr fontId="2"/>
  </si>
  <si>
    <t>AIC</t>
    <phoneticPr fontId="2"/>
  </si>
  <si>
    <t>残差出力</t>
  </si>
  <si>
    <t>観測値</t>
  </si>
  <si>
    <t>予測値: γ-GTAP</t>
  </si>
  <si>
    <t>残渣平方和</t>
    <rPh sb="0" eb="2">
      <t xml:space="preserve">ザンサ </t>
    </rPh>
    <rPh sb="2" eb="5">
      <t xml:space="preserve">ヘイホウワ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</si>
</sst>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0.0"/>
    <numFmt numFmtId="178" formatCode="0.000E+00"/>
  </numFmts>
  <fonts count="3">
    <font>
      <sz val="11"/>
      <color theme="1"/>
      <name val="MS-PGothic"/>
      <family val="2"/>
      <charset val="128"/>
    </font>
    <font>
      <sz val="11"/>
      <color rgb="FFFF0000"/>
      <name val="MS-PGothic"/>
      <family val="2"/>
      <charset val="128"/>
    </font>
    <font>
      <sz val="6"/>
      <name val="MS-PGothic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2" xfId="0" applyNumberFormat="1" applyBorder="1">
      <alignment vertical="center"/>
    </xf>
    <xf numFmtId="0" fontId="0" fillId="2" borderId="3" xfId="0" applyFill="1" applyBorder="1" applyAlignment="1">
      <alignment horizontal="center" vertical="center"/>
    </xf>
    <xf numFmtId="176" fontId="0" fillId="2" borderId="0" xfId="0" applyNumberFormat="1" applyFill="1">
      <alignment vertical="center"/>
    </xf>
    <xf numFmtId="0" fontId="0" fillId="2" borderId="2" xfId="0" applyFill="1" applyBorder="1">
      <alignment vertical="center"/>
    </xf>
    <xf numFmtId="176" fontId="0" fillId="2" borderId="2" xfId="0" applyNumberFormat="1" applyFill="1" applyBorder="1">
      <alignment vertical="center"/>
    </xf>
    <xf numFmtId="177" fontId="0" fillId="2" borderId="0" xfId="0" applyNumberFormat="1" applyFill="1">
      <alignment vertical="center"/>
    </xf>
    <xf numFmtId="2" fontId="0" fillId="2" borderId="0" xfId="0" applyNumberFormat="1" applyFill="1">
      <alignment vertical="center"/>
    </xf>
    <xf numFmtId="2" fontId="0" fillId="2" borderId="2" xfId="0" applyNumberFormat="1" applyFill="1" applyBorder="1">
      <alignment vertical="center"/>
    </xf>
    <xf numFmtId="0" fontId="0" fillId="0" borderId="3" xfId="0" applyBorder="1" applyAlignment="1">
      <alignment horizontal="centerContinuous" vertical="center"/>
    </xf>
    <xf numFmtId="2" fontId="0" fillId="0" borderId="0" xfId="0" applyNumberFormat="1">
      <alignment vertical="center"/>
    </xf>
    <xf numFmtId="2" fontId="0" fillId="0" borderId="2" xfId="0" applyNumberFormat="1" applyBorder="1">
      <alignment vertical="center"/>
    </xf>
    <xf numFmtId="0" fontId="0" fillId="2" borderId="3" xfId="0" applyFill="1" applyBorder="1" applyAlignment="1">
      <alignment horizontal="centerContinuous" vertical="center"/>
    </xf>
    <xf numFmtId="2" fontId="1" fillId="2" borderId="2" xfId="0" applyNumberFormat="1" applyFont="1" applyFill="1" applyBorder="1">
      <alignment vertical="center"/>
    </xf>
    <xf numFmtId="0" fontId="0" fillId="2" borderId="4" xfId="0" applyFill="1" applyBorder="1">
      <alignment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178" fontId="0" fillId="2" borderId="0" xfId="0" applyNumberFormat="1" applyFill="1">
      <alignment vertical="center"/>
    </xf>
    <xf numFmtId="178" fontId="0" fillId="2" borderId="2" xfId="0" applyNumberFormat="1" applyFill="1" applyBorder="1">
      <alignment vertical="center"/>
    </xf>
    <xf numFmtId="2" fontId="1" fillId="2" borderId="0" xfId="0" applyNumberFormat="1" applyFont="1" applyFill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2" borderId="1" xfId="0" applyNumberFormat="1" applyFill="1" applyBorder="1">
      <alignment vertical="center"/>
    </xf>
    <xf numFmtId="2" fontId="0" fillId="2" borderId="1" xfId="0" applyNumberForma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B4E08-70F4-5246-851A-DCB36FF99432}">
  <dimension ref="A1:P32"/>
  <sheetViews>
    <sheetView zoomScale="120" zoomScaleNormal="120" workbookViewId="0">
      <selection activeCell="H19" sqref="H19:H21"/>
    </sheetView>
  </sheetViews>
  <sheetFormatPr baseColWidth="10" defaultRowHeight="14"/>
  <cols>
    <col min="3" max="3" width="15" bestFit="1" customWidth="1"/>
    <col min="5" max="5" width="14.1640625" bestFit="1" customWidth="1"/>
    <col min="6" max="6" width="4.33203125" customWidth="1"/>
    <col min="7" max="7" width="15" bestFit="1" customWidth="1"/>
    <col min="8" max="8" width="9.33203125" bestFit="1" customWidth="1"/>
    <col min="9" max="9" width="15" bestFit="1" customWidth="1"/>
    <col min="10" max="10" width="11.1640625" bestFit="1" customWidth="1"/>
    <col min="11" max="11" width="16.5" bestFit="1" customWidth="1"/>
    <col min="12" max="13" width="9" bestFit="1" customWidth="1"/>
    <col min="14" max="15" width="10.33203125" bestFit="1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 t="s">
        <v>8</v>
      </c>
      <c r="H2" s="1"/>
      <c r="I2" s="1"/>
      <c r="J2" s="1"/>
      <c r="K2" s="1"/>
      <c r="L2" s="1"/>
      <c r="M2" s="1"/>
      <c r="N2" s="1"/>
      <c r="O2" s="1"/>
      <c r="P2" s="1"/>
    </row>
    <row r="3" spans="1:16" ht="15" thickBot="1">
      <c r="A3" s="1"/>
      <c r="B3" s="2" t="s">
        <v>1</v>
      </c>
      <c r="C3" s="2" t="s">
        <v>3</v>
      </c>
      <c r="D3" s="2" t="s">
        <v>5</v>
      </c>
      <c r="E3" s="2" t="s">
        <v>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/>
      <c r="B4" s="2">
        <v>38</v>
      </c>
      <c r="C4" s="2">
        <v>8</v>
      </c>
      <c r="D4" s="2">
        <v>0</v>
      </c>
      <c r="E4" s="2">
        <v>0</v>
      </c>
      <c r="F4" s="1"/>
      <c r="G4" s="17" t="s">
        <v>9</v>
      </c>
      <c r="H4" s="17"/>
      <c r="I4" s="1"/>
      <c r="J4" s="1"/>
      <c r="K4" s="1"/>
      <c r="L4" s="1"/>
      <c r="M4" s="1"/>
      <c r="N4" s="1"/>
      <c r="O4" s="1"/>
      <c r="P4" s="1"/>
    </row>
    <row r="5" spans="1:16">
      <c r="A5" s="1"/>
      <c r="B5" s="2">
        <v>42</v>
      </c>
      <c r="C5" s="2">
        <v>12</v>
      </c>
      <c r="D5" s="2">
        <v>0</v>
      </c>
      <c r="E5" s="2">
        <v>0</v>
      </c>
      <c r="F5" s="1"/>
      <c r="G5" s="1" t="s">
        <v>10</v>
      </c>
      <c r="H5" s="8">
        <v>0.88401002582396837</v>
      </c>
      <c r="I5" s="1"/>
      <c r="J5" s="1"/>
      <c r="K5" s="1"/>
      <c r="L5" s="1"/>
      <c r="M5" s="1"/>
      <c r="N5" s="1"/>
      <c r="O5" s="1"/>
      <c r="P5" s="1"/>
    </row>
    <row r="6" spans="1:16">
      <c r="A6" s="1"/>
      <c r="B6" s="2">
        <v>102</v>
      </c>
      <c r="C6" s="2">
        <v>11</v>
      </c>
      <c r="D6" s="2">
        <v>1</v>
      </c>
      <c r="E6" s="2">
        <v>1</v>
      </c>
      <c r="F6" s="1"/>
      <c r="G6" s="1" t="s">
        <v>11</v>
      </c>
      <c r="H6" s="8">
        <v>0.78147372575729324</v>
      </c>
      <c r="I6" s="1"/>
      <c r="J6" s="1"/>
      <c r="K6" s="1"/>
      <c r="L6" s="1"/>
      <c r="M6" s="1"/>
      <c r="N6" s="1"/>
      <c r="O6" s="1"/>
      <c r="P6" s="1"/>
    </row>
    <row r="7" spans="1:16">
      <c r="A7" s="1"/>
      <c r="B7" s="2">
        <v>70</v>
      </c>
      <c r="C7" s="2">
        <v>10</v>
      </c>
      <c r="D7" s="2">
        <v>0</v>
      </c>
      <c r="E7" s="2">
        <v>0</v>
      </c>
      <c r="F7" s="1"/>
      <c r="G7" s="1" t="s">
        <v>12</v>
      </c>
      <c r="H7" s="8">
        <v>0.7405000493367857</v>
      </c>
      <c r="I7" s="1"/>
      <c r="J7" s="1"/>
      <c r="K7" s="1"/>
      <c r="L7" s="1"/>
      <c r="M7" s="1"/>
      <c r="N7" s="1"/>
      <c r="O7" s="1"/>
      <c r="P7" s="1"/>
    </row>
    <row r="8" spans="1:16">
      <c r="A8" s="1"/>
      <c r="B8" s="2">
        <v>110</v>
      </c>
      <c r="C8" s="2">
        <v>26</v>
      </c>
      <c r="D8" s="2">
        <v>1</v>
      </c>
      <c r="E8" s="2">
        <v>1</v>
      </c>
      <c r="F8" s="1"/>
      <c r="G8" s="1" t="s">
        <v>13</v>
      </c>
      <c r="H8" s="8">
        <v>13.153637429687011</v>
      </c>
      <c r="I8" s="1"/>
      <c r="J8" s="1"/>
      <c r="K8" s="1"/>
      <c r="L8" s="1"/>
      <c r="M8" s="1"/>
      <c r="N8" s="1"/>
      <c r="O8" s="1"/>
      <c r="P8" s="1"/>
    </row>
    <row r="9" spans="1:16" ht="15" thickBot="1">
      <c r="A9" s="1"/>
      <c r="B9" s="2">
        <v>58</v>
      </c>
      <c r="C9" s="2">
        <v>21</v>
      </c>
      <c r="D9" s="2">
        <v>0</v>
      </c>
      <c r="E9" s="2">
        <v>0</v>
      </c>
      <c r="F9" s="1"/>
      <c r="G9" s="9" t="s">
        <v>14</v>
      </c>
      <c r="H9" s="9">
        <v>20</v>
      </c>
      <c r="I9" s="1"/>
      <c r="J9" s="1"/>
      <c r="K9" s="1"/>
      <c r="L9" s="1"/>
      <c r="M9" s="1"/>
      <c r="N9" s="1"/>
      <c r="O9" s="1"/>
      <c r="P9" s="1"/>
    </row>
    <row r="10" spans="1:16">
      <c r="A10" s="1"/>
      <c r="B10" s="2">
        <v>82</v>
      </c>
      <c r="C10" s="2">
        <v>13</v>
      </c>
      <c r="D10" s="2">
        <v>1</v>
      </c>
      <c r="E10" s="2"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5" thickBot="1">
      <c r="A11" s="1"/>
      <c r="B11" s="2">
        <v>70</v>
      </c>
      <c r="C11" s="2">
        <v>24</v>
      </c>
      <c r="D11" s="2">
        <v>0</v>
      </c>
      <c r="E11" s="2">
        <v>0</v>
      </c>
      <c r="F11" s="1"/>
      <c r="G11" s="1" t="s">
        <v>15</v>
      </c>
      <c r="H11" s="1"/>
      <c r="I11" s="1"/>
      <c r="J11" s="1"/>
      <c r="K11" s="1"/>
      <c r="L11" s="1"/>
      <c r="M11" s="1"/>
      <c r="N11" s="1"/>
      <c r="O11" s="1"/>
      <c r="P11" s="1"/>
    </row>
    <row r="12" spans="1:16">
      <c r="A12" s="1"/>
      <c r="B12" s="2">
        <v>62</v>
      </c>
      <c r="C12" s="2">
        <v>10</v>
      </c>
      <c r="D12" s="2">
        <v>1</v>
      </c>
      <c r="E12" s="2">
        <v>1</v>
      </c>
      <c r="F12" s="1"/>
      <c r="G12" s="7"/>
      <c r="H12" s="7" t="s">
        <v>20</v>
      </c>
      <c r="I12" s="7" t="s">
        <v>21</v>
      </c>
      <c r="J12" s="7" t="s">
        <v>22</v>
      </c>
      <c r="K12" s="7" t="s">
        <v>23</v>
      </c>
      <c r="L12" s="7" t="s">
        <v>24</v>
      </c>
      <c r="M12" s="1"/>
      <c r="N12" s="1"/>
      <c r="O12" s="1"/>
      <c r="P12" s="1"/>
    </row>
    <row r="13" spans="1:16">
      <c r="A13" s="1"/>
      <c r="B13" s="2">
        <v>58</v>
      </c>
      <c r="C13" s="2">
        <v>15</v>
      </c>
      <c r="D13" s="2">
        <v>1</v>
      </c>
      <c r="E13" s="2">
        <v>1</v>
      </c>
      <c r="F13" s="1"/>
      <c r="G13" s="1" t="s">
        <v>16</v>
      </c>
      <c r="H13" s="1">
        <v>3</v>
      </c>
      <c r="I13" s="12">
        <v>9899.7091578933905</v>
      </c>
      <c r="J13" s="12">
        <v>3299.9030526311303</v>
      </c>
      <c r="K13" s="12">
        <v>19.072580105752039</v>
      </c>
      <c r="L13" s="12">
        <v>1.5582583056183135E-5</v>
      </c>
      <c r="M13" s="1"/>
      <c r="N13" s="1"/>
      <c r="O13" s="1"/>
      <c r="P13" s="1"/>
    </row>
    <row r="14" spans="1:16">
      <c r="A14" s="1"/>
      <c r="B14" s="2">
        <v>70</v>
      </c>
      <c r="C14" s="2">
        <v>9</v>
      </c>
      <c r="D14" s="2">
        <v>1</v>
      </c>
      <c r="E14" s="2">
        <v>1</v>
      </c>
      <c r="F14" s="1"/>
      <c r="G14" s="1" t="s">
        <v>17</v>
      </c>
      <c r="H14" s="1">
        <v>16</v>
      </c>
      <c r="I14" s="12">
        <v>2768.2908421066099</v>
      </c>
      <c r="J14" s="12">
        <v>173.01817763166312</v>
      </c>
      <c r="K14" s="12"/>
      <c r="L14" s="12"/>
      <c r="M14" s="1"/>
      <c r="N14" s="1"/>
      <c r="O14" s="1"/>
      <c r="P14" s="1"/>
    </row>
    <row r="15" spans="1:16" ht="15" thickBot="1">
      <c r="A15" s="1"/>
      <c r="B15" s="2">
        <v>38</v>
      </c>
      <c r="C15" s="2">
        <v>7</v>
      </c>
      <c r="D15" s="2">
        <v>0</v>
      </c>
      <c r="E15" s="2">
        <v>0</v>
      </c>
      <c r="F15" s="1"/>
      <c r="G15" s="9" t="s">
        <v>18</v>
      </c>
      <c r="H15" s="9">
        <v>19</v>
      </c>
      <c r="I15" s="9">
        <v>12668</v>
      </c>
      <c r="J15" s="9"/>
      <c r="K15" s="9"/>
      <c r="L15" s="9"/>
      <c r="M15" s="1"/>
      <c r="N15" s="1"/>
      <c r="O15" s="1"/>
      <c r="P15" s="1"/>
    </row>
    <row r="16" spans="1:16" ht="15" thickBot="1">
      <c r="A16" s="1"/>
      <c r="B16" s="2">
        <v>46</v>
      </c>
      <c r="C16" s="2">
        <v>9</v>
      </c>
      <c r="D16" s="2">
        <v>0</v>
      </c>
      <c r="E16" s="2"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>
      <c r="A17" s="1"/>
      <c r="B17" s="2">
        <v>94</v>
      </c>
      <c r="C17" s="2">
        <v>15</v>
      </c>
      <c r="D17" s="2">
        <v>1</v>
      </c>
      <c r="E17" s="2">
        <v>1</v>
      </c>
      <c r="F17" s="1"/>
      <c r="G17" s="7"/>
      <c r="H17" s="7" t="s">
        <v>25</v>
      </c>
      <c r="I17" s="7" t="s">
        <v>13</v>
      </c>
      <c r="J17" s="7" t="s">
        <v>26</v>
      </c>
      <c r="K17" s="7" t="s">
        <v>27</v>
      </c>
      <c r="L17" s="7" t="s">
        <v>28</v>
      </c>
      <c r="M17" s="7" t="s">
        <v>29</v>
      </c>
      <c r="N17" s="7" t="s">
        <v>30</v>
      </c>
      <c r="O17" s="7" t="s">
        <v>31</v>
      </c>
      <c r="P17" s="1"/>
    </row>
    <row r="18" spans="1:16">
      <c r="A18" s="1"/>
      <c r="B18" s="2">
        <v>122</v>
      </c>
      <c r="C18" s="2">
        <v>30</v>
      </c>
      <c r="D18" s="2">
        <v>1</v>
      </c>
      <c r="E18" s="2">
        <v>1</v>
      </c>
      <c r="F18" s="1"/>
      <c r="G18" s="1" t="s">
        <v>19</v>
      </c>
      <c r="H18" s="11">
        <v>26.405357348445111</v>
      </c>
      <c r="I18" s="12">
        <v>6.6223863751576841</v>
      </c>
      <c r="J18" s="12">
        <v>3.987287339122731</v>
      </c>
      <c r="K18" s="12">
        <v>1.0599837037562525E-3</v>
      </c>
      <c r="L18" s="12">
        <v>12.366525378257698</v>
      </c>
      <c r="M18" s="12">
        <v>40.444189318632525</v>
      </c>
      <c r="N18" s="12">
        <v>12.366525378257698</v>
      </c>
      <c r="O18" s="12">
        <v>40.444189318632525</v>
      </c>
      <c r="P18" s="1"/>
    </row>
    <row r="19" spans="1:16">
      <c r="A19" s="1"/>
      <c r="B19" s="2">
        <v>34</v>
      </c>
      <c r="C19" s="2">
        <v>4</v>
      </c>
      <c r="D19" s="2">
        <v>0</v>
      </c>
      <c r="E19" s="2">
        <v>0</v>
      </c>
      <c r="F19" s="1"/>
      <c r="G19" s="1" t="s">
        <v>2</v>
      </c>
      <c r="H19" s="12">
        <v>2.1399716014480705</v>
      </c>
      <c r="I19" s="12">
        <v>0.43117852273004054</v>
      </c>
      <c r="J19" s="12">
        <v>4.9630755908218083</v>
      </c>
      <c r="K19" s="12">
        <v>1.4099671092618663E-4</v>
      </c>
      <c r="L19" s="12">
        <v>1.2259139662022653</v>
      </c>
      <c r="M19" s="12">
        <v>3.0540292366938759</v>
      </c>
      <c r="N19" s="12">
        <v>1.2259139662022653</v>
      </c>
      <c r="O19" s="12">
        <v>3.0540292366938759</v>
      </c>
      <c r="P19" s="1"/>
    </row>
    <row r="20" spans="1:16">
      <c r="A20" s="1"/>
      <c r="B20" s="2">
        <v>38</v>
      </c>
      <c r="C20" s="2">
        <v>6</v>
      </c>
      <c r="D20" s="2">
        <v>0</v>
      </c>
      <c r="E20" s="2">
        <v>0</v>
      </c>
      <c r="F20" s="1"/>
      <c r="G20" s="1" t="s">
        <v>4</v>
      </c>
      <c r="H20" s="11">
        <v>27.77501183272997</v>
      </c>
      <c r="I20" s="12">
        <v>13.691918638252819</v>
      </c>
      <c r="J20" s="12">
        <v>2.0285697400458882</v>
      </c>
      <c r="K20" s="12">
        <v>5.9484989031303177E-2</v>
      </c>
      <c r="L20" s="12">
        <v>-1.2505590450084512</v>
      </c>
      <c r="M20" s="12">
        <v>56.80058271046839</v>
      </c>
      <c r="N20" s="12">
        <v>-1.2505590450084512</v>
      </c>
      <c r="O20" s="12">
        <v>56.80058271046839</v>
      </c>
      <c r="P20" s="1"/>
    </row>
    <row r="21" spans="1:16" ht="15" thickBot="1">
      <c r="A21" s="1"/>
      <c r="B21" s="2">
        <v>62</v>
      </c>
      <c r="C21" s="2">
        <v>17</v>
      </c>
      <c r="D21" s="2">
        <v>0</v>
      </c>
      <c r="E21" s="2">
        <v>0</v>
      </c>
      <c r="F21" s="1"/>
      <c r="G21" s="9" t="s">
        <v>6</v>
      </c>
      <c r="H21" s="18">
        <v>-1.3570414337431067</v>
      </c>
      <c r="I21" s="13">
        <v>14.145897776613056</v>
      </c>
      <c r="J21" s="13">
        <v>-9.5931799817375915E-2</v>
      </c>
      <c r="K21" s="13">
        <v>0.92476602276931208</v>
      </c>
      <c r="L21" s="13">
        <v>-31.345005092627293</v>
      </c>
      <c r="M21" s="13">
        <v>28.630922225141081</v>
      </c>
      <c r="N21" s="13">
        <v>-31.345005092627293</v>
      </c>
      <c r="O21" s="13">
        <v>28.630922225141081</v>
      </c>
      <c r="P21" s="1"/>
    </row>
    <row r="22" spans="1:16">
      <c r="A22" s="1"/>
      <c r="B22" s="2">
        <v>54</v>
      </c>
      <c r="C22" s="2">
        <v>10</v>
      </c>
      <c r="D22" s="2">
        <v>0</v>
      </c>
      <c r="E22" s="2"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B23" s="2">
        <v>90</v>
      </c>
      <c r="C23" s="2">
        <v>23</v>
      </c>
      <c r="D23" s="2">
        <v>0</v>
      </c>
      <c r="E23" s="2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5" thickBo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B26" s="1"/>
      <c r="C26" s="1"/>
      <c r="D26" s="1"/>
      <c r="E26" s="1"/>
      <c r="F26" s="1"/>
      <c r="G26" s="7"/>
      <c r="H26" s="7" t="s">
        <v>0</v>
      </c>
      <c r="I26" s="7" t="s">
        <v>2</v>
      </c>
      <c r="J26" s="7" t="s">
        <v>4</v>
      </c>
      <c r="K26" s="7" t="s">
        <v>6</v>
      </c>
      <c r="L26" s="1"/>
      <c r="M26" s="1"/>
      <c r="N26" s="1"/>
      <c r="O26" s="1"/>
    </row>
    <row r="27" spans="1:16">
      <c r="A27" s="1"/>
      <c r="B27" s="1"/>
      <c r="C27" s="1"/>
      <c r="D27" s="1"/>
      <c r="E27" s="1"/>
      <c r="F27" s="1"/>
      <c r="G27" s="1" t="s">
        <v>0</v>
      </c>
      <c r="H27" s="12">
        <v>1</v>
      </c>
      <c r="I27" s="12"/>
      <c r="J27" s="12"/>
      <c r="K27" s="12"/>
      <c r="L27" s="1"/>
      <c r="M27" s="1"/>
      <c r="N27" s="1"/>
      <c r="O27" s="1"/>
    </row>
    <row r="28" spans="1:16">
      <c r="A28" s="1"/>
      <c r="B28" s="1"/>
      <c r="C28" s="1"/>
      <c r="D28" s="1"/>
      <c r="E28" s="1"/>
      <c r="F28" s="1"/>
      <c r="G28" s="1" t="s">
        <v>2</v>
      </c>
      <c r="H28" s="24">
        <v>0.72752363886475013</v>
      </c>
      <c r="I28" s="12">
        <v>1</v>
      </c>
      <c r="J28" s="12"/>
      <c r="K28" s="12"/>
      <c r="L28" s="1"/>
      <c r="M28" s="1"/>
      <c r="N28" s="1"/>
      <c r="O28" s="1"/>
    </row>
    <row r="29" spans="1:16">
      <c r="A29" s="1"/>
      <c r="B29" s="1"/>
      <c r="C29" s="1"/>
      <c r="D29" s="1"/>
      <c r="E29" s="1"/>
      <c r="F29" s="1"/>
      <c r="G29" s="1" t="s">
        <v>4</v>
      </c>
      <c r="H29" s="24">
        <v>0.66507282372440368</v>
      </c>
      <c r="I29" s="12">
        <v>0.24512885798961886</v>
      </c>
      <c r="J29" s="12">
        <v>1</v>
      </c>
      <c r="K29" s="12"/>
      <c r="L29" s="1"/>
      <c r="M29" s="1"/>
      <c r="N29" s="1"/>
      <c r="O29" s="1"/>
    </row>
    <row r="30" spans="1:16" ht="15" thickBot="1">
      <c r="A30" s="1"/>
      <c r="B30" s="1"/>
      <c r="C30" s="1"/>
      <c r="D30" s="1"/>
      <c r="E30" s="1"/>
      <c r="F30" s="1"/>
      <c r="G30" s="9" t="s">
        <v>6</v>
      </c>
      <c r="H30" s="18">
        <v>0.62062110858016406</v>
      </c>
      <c r="I30" s="13">
        <v>0.26658330385267048</v>
      </c>
      <c r="J30" s="13">
        <v>0.89871703427291727</v>
      </c>
      <c r="K30" s="13">
        <v>1</v>
      </c>
      <c r="L30" s="1"/>
      <c r="M30" s="1"/>
      <c r="N30" s="1"/>
      <c r="O30" s="1"/>
    </row>
    <row r="31" spans="1:1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</sheetData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28261-ABD6-8140-A00E-7F061C96D5CC}">
  <dimension ref="B1:P49"/>
  <sheetViews>
    <sheetView workbookViewId="0">
      <selection activeCell="G4" sqref="G4:O47"/>
    </sheetView>
  </sheetViews>
  <sheetFormatPr baseColWidth="10" defaultRowHeight="14"/>
  <cols>
    <col min="2" max="2" width="9.33203125" bestFit="1" customWidth="1"/>
    <col min="3" max="3" width="15" bestFit="1" customWidth="1"/>
    <col min="4" max="4" width="11.1640625" bestFit="1" customWidth="1"/>
    <col min="5" max="5" width="14.1640625" bestFit="1" customWidth="1"/>
    <col min="7" max="7" width="15" bestFit="1" customWidth="1"/>
    <col min="8" max="8" width="16.1640625" bestFit="1" customWidth="1"/>
    <col min="9" max="9" width="11.33203125" bestFit="1" customWidth="1"/>
    <col min="10" max="11" width="11" bestFit="1" customWidth="1"/>
    <col min="12" max="12" width="11.33203125" bestFit="1" customWidth="1"/>
    <col min="13" max="13" width="11" bestFit="1" customWidth="1"/>
    <col min="14" max="14" width="11.33203125" bestFit="1" customWidth="1"/>
    <col min="15" max="15" width="11" bestFit="1" customWidth="1"/>
  </cols>
  <sheetData>
    <row r="1" spans="2:16">
      <c r="C1" s="31" t="s">
        <v>34</v>
      </c>
      <c r="D1" s="31"/>
      <c r="E1" s="3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>
      <c r="B2" s="25"/>
      <c r="C2" s="25">
        <v>1</v>
      </c>
      <c r="D2" s="25">
        <v>2</v>
      </c>
      <c r="E2" s="25">
        <v>3</v>
      </c>
      <c r="F2" s="1"/>
      <c r="G2" s="1" t="s">
        <v>8</v>
      </c>
      <c r="H2" s="1"/>
      <c r="I2" s="1"/>
      <c r="J2" s="1"/>
      <c r="K2" s="1"/>
      <c r="L2" s="1"/>
      <c r="M2" s="1"/>
      <c r="N2" s="1"/>
      <c r="O2" s="1"/>
      <c r="P2" s="1"/>
    </row>
    <row r="3" spans="2:16" ht="15" thickBot="1">
      <c r="B3" s="2" t="s">
        <v>1</v>
      </c>
      <c r="C3" s="2" t="s">
        <v>3</v>
      </c>
      <c r="D3" s="2" t="s">
        <v>5</v>
      </c>
      <c r="E3" s="2" t="s">
        <v>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>
      <c r="B4" s="2">
        <v>38</v>
      </c>
      <c r="C4" s="2">
        <v>8</v>
      </c>
      <c r="D4" s="2">
        <v>0</v>
      </c>
      <c r="E4" s="2">
        <v>0</v>
      </c>
      <c r="F4" s="1"/>
      <c r="G4" s="17" t="s">
        <v>9</v>
      </c>
      <c r="H4" s="17"/>
      <c r="I4" s="1"/>
      <c r="J4" s="1"/>
      <c r="K4" s="1"/>
      <c r="L4" s="1"/>
      <c r="M4" s="1"/>
      <c r="N4" s="1"/>
      <c r="O4" s="1"/>
      <c r="P4" s="1"/>
    </row>
    <row r="5" spans="2:16">
      <c r="B5" s="2">
        <v>42</v>
      </c>
      <c r="C5" s="2">
        <v>12</v>
      </c>
      <c r="D5" s="2">
        <v>0</v>
      </c>
      <c r="E5" s="2">
        <v>0</v>
      </c>
      <c r="F5" s="1"/>
      <c r="G5" s="1" t="s">
        <v>10</v>
      </c>
      <c r="H5" s="8">
        <v>0.88401002582396837</v>
      </c>
      <c r="I5" s="1"/>
      <c r="J5" s="1"/>
      <c r="K5" s="1"/>
      <c r="L5" s="1"/>
      <c r="M5" s="1"/>
      <c r="N5" s="1"/>
      <c r="O5" s="1"/>
      <c r="P5" s="1"/>
    </row>
    <row r="6" spans="2:16">
      <c r="B6" s="2">
        <v>102</v>
      </c>
      <c r="C6" s="2">
        <v>11</v>
      </c>
      <c r="D6" s="2">
        <v>1</v>
      </c>
      <c r="E6" s="2">
        <v>1</v>
      </c>
      <c r="F6" s="1"/>
      <c r="G6" s="1" t="s">
        <v>11</v>
      </c>
      <c r="H6" s="8">
        <v>0.78147372575729324</v>
      </c>
      <c r="I6" s="1"/>
      <c r="J6" s="1"/>
      <c r="K6" s="1"/>
      <c r="L6" s="1"/>
      <c r="M6" s="1"/>
      <c r="N6" s="1"/>
      <c r="O6" s="1"/>
      <c r="P6" s="1"/>
    </row>
    <row r="7" spans="2:16">
      <c r="B7" s="2">
        <v>70</v>
      </c>
      <c r="C7" s="2">
        <v>10</v>
      </c>
      <c r="D7" s="2">
        <v>0</v>
      </c>
      <c r="E7" s="2">
        <v>0</v>
      </c>
      <c r="F7" s="1"/>
      <c r="G7" s="1" t="s">
        <v>12</v>
      </c>
      <c r="H7" s="8">
        <v>0.7405000493367857</v>
      </c>
      <c r="I7" s="1"/>
      <c r="J7" s="1"/>
      <c r="K7" s="1"/>
      <c r="L7" s="1"/>
      <c r="M7" s="1"/>
      <c r="N7" s="1"/>
      <c r="O7" s="1"/>
      <c r="P7" s="1"/>
    </row>
    <row r="8" spans="2:16">
      <c r="B8" s="2">
        <v>110</v>
      </c>
      <c r="C8" s="2">
        <v>26</v>
      </c>
      <c r="D8" s="2">
        <v>1</v>
      </c>
      <c r="E8" s="2">
        <v>1</v>
      </c>
      <c r="F8" s="1"/>
      <c r="G8" s="1" t="s">
        <v>13</v>
      </c>
      <c r="H8" s="8">
        <v>13.153637429687011</v>
      </c>
      <c r="I8" s="1"/>
      <c r="J8" s="1"/>
      <c r="K8" s="1"/>
      <c r="L8" s="1"/>
      <c r="M8" s="1"/>
      <c r="N8" s="1"/>
      <c r="O8" s="1"/>
      <c r="P8" s="1"/>
    </row>
    <row r="9" spans="2:16" ht="15" thickBot="1">
      <c r="B9" s="2">
        <v>58</v>
      </c>
      <c r="C9" s="2">
        <v>21</v>
      </c>
      <c r="D9" s="2">
        <v>0</v>
      </c>
      <c r="E9" s="2">
        <v>0</v>
      </c>
      <c r="F9" s="1"/>
      <c r="G9" s="9" t="s">
        <v>14</v>
      </c>
      <c r="H9" s="9">
        <v>20</v>
      </c>
      <c r="I9" s="1"/>
      <c r="J9" s="1"/>
      <c r="K9" s="1"/>
      <c r="L9" s="1"/>
      <c r="M9" s="1"/>
      <c r="N9" s="1"/>
      <c r="O9" s="1"/>
      <c r="P9" s="1"/>
    </row>
    <row r="10" spans="2:16">
      <c r="B10" s="2">
        <v>82</v>
      </c>
      <c r="C10" s="2">
        <v>13</v>
      </c>
      <c r="D10" s="2">
        <v>1</v>
      </c>
      <c r="E10" s="2"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2:16" ht="15" thickBot="1">
      <c r="B11" s="2">
        <v>70</v>
      </c>
      <c r="C11" s="2">
        <v>24</v>
      </c>
      <c r="D11" s="2">
        <v>0</v>
      </c>
      <c r="E11" s="2">
        <v>0</v>
      </c>
      <c r="F11" s="1"/>
      <c r="G11" s="1" t="s">
        <v>15</v>
      </c>
      <c r="H11" s="1"/>
      <c r="I11" s="1"/>
      <c r="J11" s="1"/>
      <c r="K11" s="1"/>
      <c r="L11" s="1"/>
      <c r="M11" s="1"/>
      <c r="N11" s="1"/>
      <c r="O11" s="1"/>
      <c r="P11" s="1"/>
    </row>
    <row r="12" spans="2:16">
      <c r="B12" s="2">
        <v>62</v>
      </c>
      <c r="C12" s="2">
        <v>10</v>
      </c>
      <c r="D12" s="2">
        <v>1</v>
      </c>
      <c r="E12" s="2">
        <v>1</v>
      </c>
      <c r="F12" s="1"/>
      <c r="G12" s="7"/>
      <c r="H12" s="7" t="s">
        <v>20</v>
      </c>
      <c r="I12" s="7" t="s">
        <v>21</v>
      </c>
      <c r="J12" s="7" t="s">
        <v>22</v>
      </c>
      <c r="K12" s="7" t="s">
        <v>23</v>
      </c>
      <c r="L12" s="7" t="s">
        <v>24</v>
      </c>
      <c r="M12" s="1"/>
      <c r="N12" s="1"/>
      <c r="O12" s="1"/>
      <c r="P12" s="1"/>
    </row>
    <row r="13" spans="2:16">
      <c r="B13" s="2">
        <v>58</v>
      </c>
      <c r="C13" s="2">
        <v>15</v>
      </c>
      <c r="D13" s="2">
        <v>1</v>
      </c>
      <c r="E13" s="2">
        <v>1</v>
      </c>
      <c r="F13" s="1"/>
      <c r="G13" s="1" t="s">
        <v>16</v>
      </c>
      <c r="H13" s="1">
        <v>3</v>
      </c>
      <c r="I13" s="12">
        <v>9899.7091578933905</v>
      </c>
      <c r="J13" s="12">
        <v>3299.9030526311303</v>
      </c>
      <c r="K13" s="12">
        <v>19.072580105752039</v>
      </c>
      <c r="L13" s="12">
        <v>1.5582583056183135E-5</v>
      </c>
      <c r="M13" s="1"/>
      <c r="N13" s="1"/>
      <c r="O13" s="1"/>
      <c r="P13" s="1"/>
    </row>
    <row r="14" spans="2:16">
      <c r="B14" s="2">
        <v>70</v>
      </c>
      <c r="C14" s="2">
        <v>9</v>
      </c>
      <c r="D14" s="2">
        <v>1</v>
      </c>
      <c r="E14" s="2">
        <v>1</v>
      </c>
      <c r="F14" s="1"/>
      <c r="G14" s="1" t="s">
        <v>17</v>
      </c>
      <c r="H14" s="1">
        <v>16</v>
      </c>
      <c r="I14" s="12">
        <v>2768.2908421066099</v>
      </c>
      <c r="J14" s="12">
        <v>173.01817763166312</v>
      </c>
      <c r="K14" s="12"/>
      <c r="L14" s="12"/>
      <c r="M14" s="1"/>
      <c r="N14" s="1"/>
      <c r="O14" s="1"/>
      <c r="P14" s="1"/>
    </row>
    <row r="15" spans="2:16" ht="15" thickBot="1">
      <c r="B15" s="2">
        <v>38</v>
      </c>
      <c r="C15" s="2">
        <v>7</v>
      </c>
      <c r="D15" s="2">
        <v>0</v>
      </c>
      <c r="E15" s="2">
        <v>0</v>
      </c>
      <c r="F15" s="1"/>
      <c r="G15" s="9" t="s">
        <v>18</v>
      </c>
      <c r="H15" s="9">
        <v>19</v>
      </c>
      <c r="I15" s="9">
        <v>12668</v>
      </c>
      <c r="J15" s="9"/>
      <c r="K15" s="9"/>
      <c r="L15" s="9"/>
      <c r="M15" s="1"/>
      <c r="N15" s="1"/>
      <c r="O15" s="1"/>
      <c r="P15" s="1"/>
    </row>
    <row r="16" spans="2:16" ht="15" thickBot="1">
      <c r="B16" s="2">
        <v>46</v>
      </c>
      <c r="C16" s="2">
        <v>9</v>
      </c>
      <c r="D16" s="2">
        <v>0</v>
      </c>
      <c r="E16" s="2"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2:16">
      <c r="B17" s="2">
        <v>94</v>
      </c>
      <c r="C17" s="2">
        <v>15</v>
      </c>
      <c r="D17" s="2">
        <v>1</v>
      </c>
      <c r="E17" s="2">
        <v>1</v>
      </c>
      <c r="F17" s="1"/>
      <c r="G17" s="7"/>
      <c r="H17" s="7" t="s">
        <v>25</v>
      </c>
      <c r="I17" s="7" t="s">
        <v>13</v>
      </c>
      <c r="J17" s="7" t="s">
        <v>26</v>
      </c>
      <c r="K17" s="7" t="s">
        <v>27</v>
      </c>
      <c r="L17" s="7" t="s">
        <v>28</v>
      </c>
      <c r="M17" s="7" t="s">
        <v>29</v>
      </c>
      <c r="N17" s="7" t="s">
        <v>30</v>
      </c>
      <c r="O17" s="7" t="s">
        <v>31</v>
      </c>
      <c r="P17" s="1"/>
    </row>
    <row r="18" spans="2:16">
      <c r="B18" s="2">
        <v>122</v>
      </c>
      <c r="C18" s="2">
        <v>30</v>
      </c>
      <c r="D18" s="2">
        <v>1</v>
      </c>
      <c r="E18" s="2">
        <v>1</v>
      </c>
      <c r="F18" s="1"/>
      <c r="G18" s="1" t="s">
        <v>19</v>
      </c>
      <c r="H18" s="12">
        <v>26.405357348445111</v>
      </c>
      <c r="I18" s="12">
        <v>6.6223863751576841</v>
      </c>
      <c r="J18" s="12">
        <v>3.987287339122731</v>
      </c>
      <c r="K18" s="12">
        <v>1.0599837037562525E-3</v>
      </c>
      <c r="L18" s="12">
        <v>12.366525378257698</v>
      </c>
      <c r="M18" s="12">
        <v>40.444189318632525</v>
      </c>
      <c r="N18" s="12">
        <v>12.366525378257698</v>
      </c>
      <c r="O18" s="12">
        <v>40.444189318632525</v>
      </c>
      <c r="P18" s="1"/>
    </row>
    <row r="19" spans="2:16">
      <c r="B19" s="2">
        <v>34</v>
      </c>
      <c r="C19" s="2">
        <v>4</v>
      </c>
      <c r="D19" s="2">
        <v>0</v>
      </c>
      <c r="E19" s="2">
        <v>0</v>
      </c>
      <c r="F19" s="1"/>
      <c r="G19" s="1" t="s">
        <v>2</v>
      </c>
      <c r="H19" s="12">
        <v>2.1399716014480705</v>
      </c>
      <c r="I19" s="12">
        <v>0.43117852273004054</v>
      </c>
      <c r="J19" s="12">
        <v>4.9630755908218083</v>
      </c>
      <c r="K19" s="12">
        <v>1.4099671092618663E-4</v>
      </c>
      <c r="L19" s="12">
        <v>1.2259139662022653</v>
      </c>
      <c r="M19" s="12">
        <v>3.0540292366938759</v>
      </c>
      <c r="N19" s="12">
        <v>1.2259139662022653</v>
      </c>
      <c r="O19" s="12">
        <v>3.0540292366938759</v>
      </c>
      <c r="P19" s="1"/>
    </row>
    <row r="20" spans="2:16">
      <c r="B20" s="2">
        <v>38</v>
      </c>
      <c r="C20" s="2">
        <v>6</v>
      </c>
      <c r="D20" s="2">
        <v>0</v>
      </c>
      <c r="E20" s="2">
        <v>0</v>
      </c>
      <c r="F20" s="1"/>
      <c r="G20" s="1" t="s">
        <v>4</v>
      </c>
      <c r="H20" s="12">
        <v>27.77501183272997</v>
      </c>
      <c r="I20" s="12">
        <v>13.691918638252819</v>
      </c>
      <c r="J20" s="12">
        <v>2.0285697400458882</v>
      </c>
      <c r="K20" s="12">
        <v>5.9484989031303177E-2</v>
      </c>
      <c r="L20" s="12">
        <v>-1.2505590450084512</v>
      </c>
      <c r="M20" s="12">
        <v>56.80058271046839</v>
      </c>
      <c r="N20" s="12">
        <v>-1.2505590450084512</v>
      </c>
      <c r="O20" s="12">
        <v>56.80058271046839</v>
      </c>
      <c r="P20" s="1"/>
    </row>
    <row r="21" spans="2:16" ht="15" thickBot="1">
      <c r="B21" s="2">
        <v>62</v>
      </c>
      <c r="C21" s="2">
        <v>17</v>
      </c>
      <c r="D21" s="2">
        <v>0</v>
      </c>
      <c r="E21" s="2">
        <v>0</v>
      </c>
      <c r="F21" s="1"/>
      <c r="G21" s="9" t="s">
        <v>6</v>
      </c>
      <c r="H21" s="13">
        <v>-1.3570414337431067</v>
      </c>
      <c r="I21" s="13">
        <v>14.145897776613056</v>
      </c>
      <c r="J21" s="13">
        <v>-9.5931799817375915E-2</v>
      </c>
      <c r="K21" s="13">
        <v>0.92476602276931208</v>
      </c>
      <c r="L21" s="13">
        <v>-31.345005092627293</v>
      </c>
      <c r="M21" s="13">
        <v>28.630922225141081</v>
      </c>
      <c r="N21" s="13">
        <v>-31.345005092627293</v>
      </c>
      <c r="O21" s="13">
        <v>28.630922225141081</v>
      </c>
      <c r="P21" s="1"/>
    </row>
    <row r="22" spans="2:16">
      <c r="B22" s="2">
        <v>54</v>
      </c>
      <c r="C22" s="2">
        <v>10</v>
      </c>
      <c r="D22" s="2">
        <v>0</v>
      </c>
      <c r="E22" s="2"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6">
      <c r="B23" s="2">
        <v>90</v>
      </c>
      <c r="C23" s="2">
        <v>23</v>
      </c>
      <c r="D23" s="2">
        <v>0</v>
      </c>
      <c r="E23" s="2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6"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6">
      <c r="F25" s="1"/>
      <c r="G25" s="1" t="s">
        <v>42</v>
      </c>
      <c r="H25" s="1"/>
      <c r="I25" s="1"/>
      <c r="J25" s="1"/>
      <c r="K25" s="1"/>
      <c r="L25" s="1"/>
      <c r="M25" s="1"/>
      <c r="N25" s="1"/>
      <c r="O25" s="1"/>
      <c r="P25" s="1"/>
    </row>
    <row r="26" spans="2:16" ht="15" thickBot="1"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>
      <c r="F27" s="1"/>
      <c r="G27" s="7" t="s">
        <v>43</v>
      </c>
      <c r="H27" s="7" t="s">
        <v>44</v>
      </c>
      <c r="I27" s="7" t="s">
        <v>17</v>
      </c>
      <c r="J27" s="26" t="s">
        <v>45</v>
      </c>
      <c r="K27" s="1"/>
      <c r="L27" s="1"/>
      <c r="M27" s="1"/>
      <c r="N27" s="1"/>
      <c r="O27" s="1"/>
      <c r="P27" s="1"/>
    </row>
    <row r="28" spans="2:16">
      <c r="F28" s="1"/>
      <c r="G28" s="1">
        <v>1</v>
      </c>
      <c r="H28" s="12">
        <v>43.525130160029676</v>
      </c>
      <c r="I28" s="12">
        <v>-5.5251301600296756</v>
      </c>
      <c r="J28" s="12">
        <f>SUMSQ(I28:I47)</f>
        <v>2768.2908421066109</v>
      </c>
      <c r="K28" s="1"/>
      <c r="L28" s="1"/>
      <c r="M28" s="1"/>
      <c r="N28" s="1"/>
      <c r="O28" s="1"/>
      <c r="P28" s="1"/>
    </row>
    <row r="29" spans="2:16">
      <c r="F29" s="1"/>
      <c r="G29" s="1">
        <v>2</v>
      </c>
      <c r="H29" s="12">
        <v>52.085016565821959</v>
      </c>
      <c r="I29" s="12">
        <v>-10.085016565821959</v>
      </c>
      <c r="J29" s="1"/>
      <c r="K29" s="1"/>
      <c r="L29" s="1"/>
      <c r="M29" s="1"/>
      <c r="N29" s="1"/>
      <c r="O29" s="1"/>
      <c r="P29" s="1"/>
    </row>
    <row r="30" spans="2:16">
      <c r="F30" s="1"/>
      <c r="G30" s="1">
        <v>3</v>
      </c>
      <c r="H30" s="12">
        <v>76.363015363360745</v>
      </c>
      <c r="I30" s="12">
        <v>25.636984636639255</v>
      </c>
      <c r="J30" s="1"/>
      <c r="K30" s="1"/>
      <c r="L30" s="1"/>
      <c r="M30" s="1"/>
      <c r="N30" s="1"/>
      <c r="O30" s="1"/>
      <c r="P30" s="1"/>
    </row>
    <row r="31" spans="2:16">
      <c r="F31" s="1"/>
      <c r="G31" s="1">
        <v>4</v>
      </c>
      <c r="H31" s="12">
        <v>47.805073362925818</v>
      </c>
      <c r="I31" s="12">
        <v>22.194926637074182</v>
      </c>
      <c r="J31" s="1"/>
      <c r="K31" s="1"/>
      <c r="L31" s="1"/>
      <c r="M31" s="1"/>
      <c r="N31" s="1"/>
      <c r="O31" s="1"/>
      <c r="P31" s="1"/>
    </row>
    <row r="32" spans="2:16">
      <c r="F32" s="1"/>
      <c r="G32" s="1">
        <v>5</v>
      </c>
      <c r="H32" s="12">
        <v>108.46258938508181</v>
      </c>
      <c r="I32" s="12">
        <v>1.537410614918187</v>
      </c>
      <c r="J32" s="1"/>
      <c r="K32" s="1"/>
      <c r="L32" s="1"/>
      <c r="M32" s="1"/>
      <c r="N32" s="1"/>
      <c r="O32" s="1"/>
      <c r="P32" s="1"/>
    </row>
    <row r="33" spans="6:16">
      <c r="F33" s="1"/>
      <c r="G33" s="1">
        <v>6</v>
      </c>
      <c r="H33" s="12">
        <v>71.344760978854595</v>
      </c>
      <c r="I33" s="12">
        <v>-13.344760978854595</v>
      </c>
      <c r="J33" s="1"/>
      <c r="K33" s="1"/>
      <c r="L33" s="1"/>
      <c r="M33" s="1"/>
      <c r="N33" s="1"/>
      <c r="O33" s="1"/>
      <c r="P33" s="1"/>
    </row>
    <row r="34" spans="6:16">
      <c r="F34" s="1"/>
      <c r="G34" s="1">
        <v>7</v>
      </c>
      <c r="H34" s="12">
        <v>82</v>
      </c>
      <c r="I34" s="12">
        <v>0</v>
      </c>
      <c r="J34" s="1"/>
      <c r="K34" s="1"/>
      <c r="L34" s="1"/>
      <c r="M34" s="1"/>
      <c r="N34" s="1"/>
      <c r="O34" s="1"/>
      <c r="P34" s="1"/>
    </row>
    <row r="35" spans="6:16">
      <c r="F35" s="1"/>
      <c r="G35" s="1">
        <v>8</v>
      </c>
      <c r="H35" s="12">
        <v>77.764675783198811</v>
      </c>
      <c r="I35" s="12">
        <v>-7.7646757831988111</v>
      </c>
      <c r="J35" s="1"/>
      <c r="K35" s="1"/>
      <c r="L35" s="1"/>
      <c r="M35" s="1"/>
      <c r="N35" s="1"/>
      <c r="O35" s="1"/>
      <c r="P35" s="1"/>
    </row>
    <row r="36" spans="6:16">
      <c r="F36" s="1"/>
      <c r="G36" s="1">
        <v>9</v>
      </c>
      <c r="H36" s="12">
        <v>74.223043761912677</v>
      </c>
      <c r="I36" s="12">
        <v>-12.223043761912677</v>
      </c>
      <c r="J36" s="1"/>
      <c r="K36" s="1"/>
      <c r="L36" s="1"/>
      <c r="M36" s="1"/>
      <c r="N36" s="1"/>
      <c r="O36" s="1"/>
      <c r="P36" s="1"/>
    </row>
    <row r="37" spans="6:16">
      <c r="F37" s="1"/>
      <c r="G37" s="1">
        <v>10</v>
      </c>
      <c r="H37" s="12">
        <v>84.922901769153029</v>
      </c>
      <c r="I37" s="12">
        <v>-26.922901769153029</v>
      </c>
      <c r="J37" s="1"/>
      <c r="K37" s="1"/>
      <c r="L37" s="1"/>
      <c r="M37" s="1"/>
      <c r="N37" s="1"/>
      <c r="O37" s="1"/>
      <c r="P37" s="1"/>
    </row>
    <row r="38" spans="6:16">
      <c r="F38" s="1"/>
      <c r="G38" s="1">
        <v>11</v>
      </c>
      <c r="H38" s="12">
        <v>72.08307216046461</v>
      </c>
      <c r="I38" s="12">
        <v>-2.0830721604646101</v>
      </c>
      <c r="J38" s="1"/>
      <c r="K38" s="1"/>
      <c r="L38" s="1"/>
      <c r="M38" s="1"/>
      <c r="N38" s="1"/>
      <c r="O38" s="1"/>
      <c r="P38" s="1"/>
    </row>
    <row r="39" spans="6:16">
      <c r="F39" s="1"/>
      <c r="G39" s="1">
        <v>12</v>
      </c>
      <c r="H39" s="12">
        <v>41.385158558581608</v>
      </c>
      <c r="I39" s="12">
        <v>-3.3851585585816082</v>
      </c>
      <c r="J39" s="1"/>
      <c r="K39" s="1"/>
      <c r="L39" s="1"/>
      <c r="M39" s="1"/>
      <c r="N39" s="1"/>
      <c r="O39" s="1"/>
      <c r="P39" s="1"/>
    </row>
    <row r="40" spans="6:16">
      <c r="F40" s="1"/>
      <c r="G40" s="1">
        <v>13</v>
      </c>
      <c r="H40" s="12">
        <v>45.665101761477743</v>
      </c>
      <c r="I40" s="12">
        <v>0.33489823852225697</v>
      </c>
      <c r="J40" s="1"/>
      <c r="K40" s="1"/>
      <c r="L40" s="1"/>
      <c r="M40" s="1"/>
      <c r="N40" s="1"/>
      <c r="O40" s="1"/>
      <c r="P40" s="1"/>
    </row>
    <row r="41" spans="6:16">
      <c r="F41" s="1"/>
      <c r="G41" s="1">
        <v>14</v>
      </c>
      <c r="H41" s="12">
        <v>84.922901769153029</v>
      </c>
      <c r="I41" s="12">
        <v>9.0770982308469712</v>
      </c>
      <c r="J41" s="1"/>
      <c r="K41" s="1"/>
      <c r="L41" s="1"/>
      <c r="M41" s="1"/>
      <c r="N41" s="1"/>
      <c r="O41" s="1"/>
      <c r="P41" s="1"/>
    </row>
    <row r="42" spans="6:16">
      <c r="F42" s="1"/>
      <c r="G42" s="1">
        <v>15</v>
      </c>
      <c r="H42" s="12">
        <v>117.0224757908741</v>
      </c>
      <c r="I42" s="12">
        <v>4.9775242091259031</v>
      </c>
      <c r="J42" s="1"/>
      <c r="K42" s="1"/>
      <c r="L42" s="1"/>
      <c r="M42" s="1"/>
      <c r="N42" s="1"/>
      <c r="O42" s="1"/>
      <c r="P42" s="1"/>
    </row>
    <row r="43" spans="6:16">
      <c r="F43" s="1"/>
      <c r="G43" s="1">
        <v>16</v>
      </c>
      <c r="H43" s="12">
        <v>34.965243754237392</v>
      </c>
      <c r="I43" s="12">
        <v>-0.96524375423739173</v>
      </c>
      <c r="J43" s="1"/>
      <c r="K43" s="1"/>
      <c r="L43" s="1"/>
      <c r="M43" s="1"/>
      <c r="N43" s="1"/>
      <c r="O43" s="1"/>
      <c r="P43" s="1"/>
    </row>
    <row r="44" spans="6:16">
      <c r="F44" s="1"/>
      <c r="G44" s="1">
        <v>17</v>
      </c>
      <c r="H44" s="12">
        <v>39.245186957133534</v>
      </c>
      <c r="I44" s="12">
        <v>-1.2451869571335337</v>
      </c>
      <c r="J44" s="1"/>
      <c r="K44" s="1"/>
      <c r="L44" s="1"/>
      <c r="M44" s="1"/>
      <c r="N44" s="1"/>
      <c r="O44" s="1"/>
      <c r="P44" s="1"/>
    </row>
    <row r="45" spans="6:16">
      <c r="F45" s="1"/>
      <c r="G45" s="1">
        <v>18</v>
      </c>
      <c r="H45" s="12">
        <v>62.784874573062311</v>
      </c>
      <c r="I45" s="12">
        <v>-0.78487457306231079</v>
      </c>
      <c r="J45" s="1"/>
      <c r="K45" s="1"/>
      <c r="L45" s="1"/>
      <c r="M45" s="1"/>
      <c r="N45" s="1"/>
      <c r="O45" s="1"/>
      <c r="P45" s="1"/>
    </row>
    <row r="46" spans="6:16">
      <c r="F46" s="1"/>
      <c r="G46" s="1">
        <v>19</v>
      </c>
      <c r="H46" s="12">
        <v>47.805073362925818</v>
      </c>
      <c r="I46" s="12">
        <v>6.1949266370741825</v>
      </c>
      <c r="J46" s="1"/>
      <c r="K46" s="1"/>
      <c r="L46" s="1"/>
      <c r="M46" s="1"/>
      <c r="N46" s="1"/>
      <c r="O46" s="1"/>
      <c r="P46" s="1"/>
    </row>
    <row r="47" spans="6:16" ht="15" thickBot="1">
      <c r="F47" s="1"/>
      <c r="G47" s="9">
        <v>20</v>
      </c>
      <c r="H47" s="13">
        <v>75.62470418175073</v>
      </c>
      <c r="I47" s="13">
        <v>14.37529581824927</v>
      </c>
      <c r="J47" s="1"/>
      <c r="K47" s="1"/>
      <c r="L47" s="1"/>
      <c r="M47" s="1"/>
      <c r="N47" s="1"/>
      <c r="O47" s="1"/>
      <c r="P47" s="1"/>
    </row>
    <row r="48" spans="6:16"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6:16"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</sheetData>
  <mergeCells count="1">
    <mergeCell ref="C1:E1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35C16-84DB-064C-9B89-138AFE1E9230}">
  <dimension ref="A1:T33"/>
  <sheetViews>
    <sheetView topLeftCell="B2" zoomScale="120" zoomScaleNormal="120" workbookViewId="0">
      <selection activeCell="L30" sqref="L30"/>
    </sheetView>
  </sheetViews>
  <sheetFormatPr baseColWidth="10" defaultRowHeight="14"/>
  <cols>
    <col min="1" max="1" width="9.33203125" bestFit="1" customWidth="1"/>
    <col min="3" max="3" width="15" bestFit="1" customWidth="1"/>
    <col min="5" max="5" width="14.1640625" bestFit="1" customWidth="1"/>
    <col min="6" max="6" width="11.33203125" customWidth="1"/>
    <col min="7" max="7" width="15" bestFit="1" customWidth="1"/>
    <col min="8" max="8" width="11.1640625" bestFit="1" customWidth="1"/>
    <col min="9" max="9" width="14.1640625" bestFit="1" customWidth="1"/>
    <col min="10" max="10" width="5.83203125" customWidth="1"/>
    <col min="11" max="11" width="15" bestFit="1" customWidth="1"/>
    <col min="12" max="12" width="11.5" bestFit="1" customWidth="1"/>
    <col min="13" max="13" width="11.33203125" bestFit="1" customWidth="1"/>
    <col min="14" max="14" width="11.5" bestFit="1" customWidth="1"/>
    <col min="15" max="15" width="16.5" bestFit="1" customWidth="1"/>
    <col min="16" max="16" width="11.33203125" bestFit="1" customWidth="1"/>
    <col min="17" max="17" width="10.33203125" bestFit="1" customWidth="1"/>
    <col min="18" max="18" width="11.33203125" bestFit="1" customWidth="1"/>
    <col min="19" max="19" width="10.33203125" bestFit="1" customWidth="1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/>
      <c r="B2" s="1"/>
      <c r="C2" s="1"/>
      <c r="D2" s="1"/>
      <c r="E2" s="1"/>
      <c r="F2" s="1"/>
      <c r="G2" s="1"/>
      <c r="H2" s="1"/>
      <c r="I2" s="1"/>
      <c r="J2" s="1"/>
      <c r="K2" s="1" t="s">
        <v>8</v>
      </c>
      <c r="L2" s="1"/>
      <c r="M2" s="1"/>
      <c r="N2" s="1"/>
      <c r="O2" s="1"/>
      <c r="P2" s="1"/>
      <c r="Q2" s="1"/>
      <c r="R2" s="1"/>
      <c r="S2" s="1"/>
      <c r="T2" s="1"/>
    </row>
    <row r="3" spans="1:20" ht="15" thickBot="1">
      <c r="A3" s="1"/>
      <c r="B3" s="2" t="s">
        <v>1</v>
      </c>
      <c r="C3" s="2" t="s">
        <v>3</v>
      </c>
      <c r="D3" s="2" t="s">
        <v>5</v>
      </c>
      <c r="E3" s="2" t="s">
        <v>7</v>
      </c>
      <c r="F3" s="2" t="s">
        <v>1</v>
      </c>
      <c r="G3" s="2" t="s">
        <v>3</v>
      </c>
      <c r="H3" s="2" t="s">
        <v>5</v>
      </c>
      <c r="I3" s="2" t="s">
        <v>7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>
      <c r="A4" s="1"/>
      <c r="B4" s="2">
        <v>38</v>
      </c>
      <c r="C4" s="2">
        <v>8</v>
      </c>
      <c r="D4" s="2">
        <v>0</v>
      </c>
      <c r="E4" s="2">
        <v>0</v>
      </c>
      <c r="F4" s="12">
        <f>(B4-$B$24)/$B$25</f>
        <v>-1.1522825057947899</v>
      </c>
      <c r="G4" s="12">
        <f>(C4-$C$24)/$C$25</f>
        <v>-0.84768087996102459</v>
      </c>
      <c r="H4" s="12">
        <f>(D4-$D$24)/$D$25</f>
        <v>-0.81649658092772615</v>
      </c>
      <c r="I4" s="12">
        <f>(E4-$E$24)/$E$25</f>
        <v>-0.73379938570534275</v>
      </c>
      <c r="J4" s="1"/>
      <c r="K4" s="17" t="s">
        <v>9</v>
      </c>
      <c r="L4" s="17"/>
      <c r="M4" s="1"/>
      <c r="N4" s="1"/>
      <c r="O4" s="1"/>
      <c r="P4" s="1"/>
      <c r="Q4" s="1"/>
      <c r="R4" s="1"/>
      <c r="S4" s="1"/>
      <c r="T4" s="1"/>
    </row>
    <row r="5" spans="1:20">
      <c r="A5" s="1"/>
      <c r="B5" s="2">
        <v>42</v>
      </c>
      <c r="C5" s="2">
        <v>12</v>
      </c>
      <c r="D5" s="2">
        <v>0</v>
      </c>
      <c r="E5" s="2">
        <v>0</v>
      </c>
      <c r="F5" s="12">
        <f t="shared" ref="F5:F23" si="0">(B5-$B$24)/$B$25</f>
        <v>-0.99334698775412922</v>
      </c>
      <c r="G5" s="12">
        <f t="shared" ref="G5:G23" si="1">(C5-$C$24)/$C$25</f>
        <v>-0.28256029332034155</v>
      </c>
      <c r="H5" s="12">
        <f t="shared" ref="H5:H23" si="2">(D5-$D$24)/$D$25</f>
        <v>-0.81649658092772615</v>
      </c>
      <c r="I5" s="12">
        <f t="shared" ref="I5:I23" si="3">(E5-$E$24)/$E$25</f>
        <v>-0.73379938570534275</v>
      </c>
      <c r="J5" s="1"/>
      <c r="K5" s="1" t="s">
        <v>10</v>
      </c>
      <c r="L5" s="8">
        <v>0.88401002582396826</v>
      </c>
      <c r="M5" s="1"/>
      <c r="N5" s="1"/>
      <c r="O5" s="1"/>
      <c r="P5" s="1"/>
      <c r="Q5" s="1"/>
      <c r="R5" s="1"/>
      <c r="S5" s="1"/>
      <c r="T5" s="1"/>
    </row>
    <row r="6" spans="1:20">
      <c r="A6" s="1"/>
      <c r="B6" s="2">
        <v>102</v>
      </c>
      <c r="C6" s="2">
        <v>11</v>
      </c>
      <c r="D6" s="2">
        <v>1</v>
      </c>
      <c r="E6" s="2">
        <v>1</v>
      </c>
      <c r="F6" s="12">
        <f t="shared" si="0"/>
        <v>1.3906857828557808</v>
      </c>
      <c r="G6" s="12">
        <f t="shared" si="1"/>
        <v>-0.4238404399805123</v>
      </c>
      <c r="H6" s="12">
        <f t="shared" si="2"/>
        <v>1.2247448713915892</v>
      </c>
      <c r="I6" s="12">
        <f t="shared" si="3"/>
        <v>1.3627702877384937</v>
      </c>
      <c r="J6" s="1"/>
      <c r="K6" s="1" t="s">
        <v>11</v>
      </c>
      <c r="L6" s="8">
        <v>0.78147372575729313</v>
      </c>
      <c r="M6" s="1"/>
      <c r="N6" s="1"/>
      <c r="O6" s="1"/>
      <c r="P6" s="1"/>
      <c r="Q6" s="1"/>
      <c r="R6" s="1"/>
      <c r="S6" s="1"/>
      <c r="T6" s="1"/>
    </row>
    <row r="7" spans="1:20">
      <c r="A7" s="1"/>
      <c r="B7" s="2">
        <v>70</v>
      </c>
      <c r="C7" s="2">
        <v>10</v>
      </c>
      <c r="D7" s="2">
        <v>0</v>
      </c>
      <c r="E7" s="2">
        <v>0</v>
      </c>
      <c r="F7" s="12">
        <f t="shared" si="0"/>
        <v>0.11920163853049551</v>
      </c>
      <c r="G7" s="12">
        <f t="shared" si="1"/>
        <v>-0.5651205866406831</v>
      </c>
      <c r="H7" s="12">
        <f t="shared" si="2"/>
        <v>-0.81649658092772615</v>
      </c>
      <c r="I7" s="12">
        <f t="shared" si="3"/>
        <v>-0.73379938570534275</v>
      </c>
      <c r="J7" s="1"/>
      <c r="K7" s="1" t="s">
        <v>12</v>
      </c>
      <c r="L7" s="8">
        <v>0.74050004933678559</v>
      </c>
      <c r="M7" s="1"/>
      <c r="N7" s="1"/>
      <c r="O7" s="1"/>
      <c r="P7" s="1"/>
      <c r="Q7" s="1"/>
      <c r="R7" s="1"/>
      <c r="S7" s="1"/>
      <c r="T7" s="1"/>
    </row>
    <row r="8" spans="1:20">
      <c r="A8" s="1"/>
      <c r="B8" s="2">
        <v>110</v>
      </c>
      <c r="C8" s="2">
        <v>26</v>
      </c>
      <c r="D8" s="2">
        <v>1</v>
      </c>
      <c r="E8" s="2">
        <v>1</v>
      </c>
      <c r="F8" s="12">
        <f t="shared" si="0"/>
        <v>1.7085568189371023</v>
      </c>
      <c r="G8" s="12">
        <f t="shared" si="1"/>
        <v>1.6953617599220492</v>
      </c>
      <c r="H8" s="12">
        <f t="shared" si="2"/>
        <v>1.2247448713915892</v>
      </c>
      <c r="I8" s="12">
        <f t="shared" si="3"/>
        <v>1.3627702877384937</v>
      </c>
      <c r="J8" s="1"/>
      <c r="K8" s="1" t="s">
        <v>13</v>
      </c>
      <c r="L8" s="8">
        <v>0.52264504475158247</v>
      </c>
      <c r="M8" s="1"/>
      <c r="N8" s="1"/>
      <c r="O8" s="1"/>
      <c r="P8" s="1"/>
      <c r="Q8" s="1"/>
      <c r="R8" s="1"/>
      <c r="S8" s="1"/>
      <c r="T8" s="1"/>
    </row>
    <row r="9" spans="1:20" ht="15" thickBot="1">
      <c r="A9" s="1"/>
      <c r="B9" s="2">
        <v>58</v>
      </c>
      <c r="C9" s="2">
        <v>21</v>
      </c>
      <c r="D9" s="2">
        <v>0</v>
      </c>
      <c r="E9" s="2">
        <v>0</v>
      </c>
      <c r="F9" s="12">
        <f t="shared" si="0"/>
        <v>-0.35760491559148649</v>
      </c>
      <c r="G9" s="12">
        <f t="shared" si="1"/>
        <v>0.98896102662119534</v>
      </c>
      <c r="H9" s="12">
        <f t="shared" si="2"/>
        <v>-0.81649658092772615</v>
      </c>
      <c r="I9" s="12">
        <f t="shared" si="3"/>
        <v>-0.73379938570534275</v>
      </c>
      <c r="J9" s="1"/>
      <c r="K9" s="9" t="s">
        <v>14</v>
      </c>
      <c r="L9" s="9">
        <v>20</v>
      </c>
      <c r="M9" s="1"/>
      <c r="N9" s="1"/>
      <c r="O9" s="1"/>
      <c r="P9" s="1"/>
      <c r="Q9" s="1"/>
      <c r="R9" s="1"/>
      <c r="S9" s="1"/>
      <c r="T9" s="1"/>
    </row>
    <row r="10" spans="1:20">
      <c r="A10" s="1"/>
      <c r="B10" s="2">
        <v>82</v>
      </c>
      <c r="C10" s="2">
        <v>13</v>
      </c>
      <c r="D10" s="2">
        <v>1</v>
      </c>
      <c r="E10" s="2">
        <v>0</v>
      </c>
      <c r="F10" s="12">
        <f t="shared" si="0"/>
        <v>0.59600819265247751</v>
      </c>
      <c r="G10" s="12">
        <f t="shared" si="1"/>
        <v>-0.14128014666017077</v>
      </c>
      <c r="H10" s="12">
        <f t="shared" si="2"/>
        <v>1.2247448713915892</v>
      </c>
      <c r="I10" s="12">
        <f t="shared" si="3"/>
        <v>-0.73379938570534275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thickBot="1">
      <c r="A11" s="1"/>
      <c r="B11" s="2">
        <v>70</v>
      </c>
      <c r="C11" s="2">
        <v>24</v>
      </c>
      <c r="D11" s="2">
        <v>0</v>
      </c>
      <c r="E11" s="2">
        <v>0</v>
      </c>
      <c r="F11" s="12">
        <f t="shared" si="0"/>
        <v>0.11920163853049551</v>
      </c>
      <c r="G11" s="12">
        <f t="shared" si="1"/>
        <v>1.4128014666017077</v>
      </c>
      <c r="H11" s="12">
        <f t="shared" si="2"/>
        <v>-0.81649658092772615</v>
      </c>
      <c r="I11" s="12">
        <f t="shared" si="3"/>
        <v>-0.73379938570534275</v>
      </c>
      <c r="J11" s="1"/>
      <c r="K11" s="1" t="s">
        <v>15</v>
      </c>
      <c r="L11" s="1"/>
      <c r="M11" s="1"/>
      <c r="N11" s="1"/>
      <c r="O11" s="1"/>
      <c r="P11" s="1"/>
      <c r="Q11" s="1"/>
      <c r="R11" s="1"/>
      <c r="S11" s="1"/>
      <c r="T11" s="1"/>
    </row>
    <row r="12" spans="1:20">
      <c r="A12" s="1"/>
      <c r="B12" s="2">
        <v>62</v>
      </c>
      <c r="C12" s="2">
        <v>10</v>
      </c>
      <c r="D12" s="2">
        <v>1</v>
      </c>
      <c r="E12" s="2">
        <v>1</v>
      </c>
      <c r="F12" s="12">
        <f t="shared" si="0"/>
        <v>-0.19866939755082585</v>
      </c>
      <c r="G12" s="12">
        <f t="shared" si="1"/>
        <v>-0.5651205866406831</v>
      </c>
      <c r="H12" s="12">
        <f t="shared" si="2"/>
        <v>1.2247448713915892</v>
      </c>
      <c r="I12" s="12">
        <f t="shared" si="3"/>
        <v>1.3627702877384937</v>
      </c>
      <c r="J12" s="1"/>
      <c r="K12" s="7"/>
      <c r="L12" s="7" t="s">
        <v>20</v>
      </c>
      <c r="M12" s="7" t="s">
        <v>21</v>
      </c>
      <c r="N12" s="7" t="s">
        <v>22</v>
      </c>
      <c r="O12" s="7" t="s">
        <v>23</v>
      </c>
      <c r="P12" s="7" t="s">
        <v>24</v>
      </c>
      <c r="Q12" s="1"/>
      <c r="R12" s="1"/>
      <c r="S12" s="1"/>
      <c r="T12" s="1"/>
    </row>
    <row r="13" spans="1:20">
      <c r="A13" s="1"/>
      <c r="B13" s="2">
        <v>58</v>
      </c>
      <c r="C13" s="2">
        <v>15</v>
      </c>
      <c r="D13" s="2">
        <v>1</v>
      </c>
      <c r="E13" s="2">
        <v>1</v>
      </c>
      <c r="F13" s="12">
        <f t="shared" si="0"/>
        <v>-0.35760491559148649</v>
      </c>
      <c r="G13" s="12">
        <f t="shared" si="1"/>
        <v>0.14128014666017077</v>
      </c>
      <c r="H13" s="12">
        <f t="shared" si="2"/>
        <v>1.2247448713915892</v>
      </c>
      <c r="I13" s="12">
        <f t="shared" si="3"/>
        <v>1.3627702877384937</v>
      </c>
      <c r="J13" s="1"/>
      <c r="K13" s="1" t="s">
        <v>16</v>
      </c>
      <c r="L13" s="1">
        <v>3</v>
      </c>
      <c r="M13" s="8">
        <v>15.629474515145866</v>
      </c>
      <c r="N13" s="8">
        <v>5.2098248383819552</v>
      </c>
      <c r="O13" s="8">
        <v>19.072580105752031</v>
      </c>
      <c r="P13" s="8">
        <v>1.5582583056183162E-5</v>
      </c>
      <c r="Q13" s="1"/>
      <c r="R13" s="1"/>
      <c r="S13" s="1"/>
      <c r="T13" s="1"/>
    </row>
    <row r="14" spans="1:20">
      <c r="A14" s="1"/>
      <c r="B14" s="2">
        <v>70</v>
      </c>
      <c r="C14" s="2">
        <v>9</v>
      </c>
      <c r="D14" s="2">
        <v>1</v>
      </c>
      <c r="E14" s="2">
        <v>1</v>
      </c>
      <c r="F14" s="12">
        <f t="shared" si="0"/>
        <v>0.11920163853049551</v>
      </c>
      <c r="G14" s="12">
        <f t="shared" si="1"/>
        <v>-0.70640073330085384</v>
      </c>
      <c r="H14" s="12">
        <f t="shared" si="2"/>
        <v>1.2247448713915892</v>
      </c>
      <c r="I14" s="12">
        <f t="shared" si="3"/>
        <v>1.3627702877384937</v>
      </c>
      <c r="J14" s="1"/>
      <c r="K14" s="1" t="s">
        <v>17</v>
      </c>
      <c r="L14" s="1">
        <v>16</v>
      </c>
      <c r="M14" s="8">
        <v>4.3705254848541379</v>
      </c>
      <c r="N14" s="8">
        <v>0.27315784280338362</v>
      </c>
      <c r="O14" s="8"/>
      <c r="P14" s="8"/>
      <c r="Q14" s="1"/>
      <c r="R14" s="1"/>
      <c r="S14" s="1"/>
      <c r="T14" s="1"/>
    </row>
    <row r="15" spans="1:20" ht="15" thickBot="1">
      <c r="A15" s="1"/>
      <c r="B15" s="2">
        <v>38</v>
      </c>
      <c r="C15" s="2">
        <v>7</v>
      </c>
      <c r="D15" s="2">
        <v>0</v>
      </c>
      <c r="E15" s="2">
        <v>0</v>
      </c>
      <c r="F15" s="12">
        <f t="shared" si="0"/>
        <v>-1.1522825057947899</v>
      </c>
      <c r="G15" s="12">
        <f t="shared" si="1"/>
        <v>-0.98896102662119534</v>
      </c>
      <c r="H15" s="12">
        <f t="shared" si="2"/>
        <v>-0.81649658092772615</v>
      </c>
      <c r="I15" s="12">
        <f t="shared" si="3"/>
        <v>-0.73379938570534275</v>
      </c>
      <c r="J15" s="1"/>
      <c r="K15" s="9" t="s">
        <v>18</v>
      </c>
      <c r="L15" s="9">
        <v>19</v>
      </c>
      <c r="M15" s="9">
        <v>20.000000000000004</v>
      </c>
      <c r="N15" s="9"/>
      <c r="O15" s="9"/>
      <c r="P15" s="9"/>
      <c r="Q15" s="1"/>
      <c r="R15" s="1"/>
      <c r="S15" s="1"/>
      <c r="T15" s="1"/>
    </row>
    <row r="16" spans="1:20" ht="15" thickBot="1">
      <c r="A16" s="1"/>
      <c r="B16" s="2">
        <v>46</v>
      </c>
      <c r="C16" s="2">
        <v>9</v>
      </c>
      <c r="D16" s="2">
        <v>0</v>
      </c>
      <c r="E16" s="2">
        <v>0</v>
      </c>
      <c r="F16" s="12">
        <f t="shared" si="0"/>
        <v>-0.83441146971346858</v>
      </c>
      <c r="G16" s="12">
        <f t="shared" si="1"/>
        <v>-0.70640073330085384</v>
      </c>
      <c r="H16" s="12">
        <f t="shared" si="2"/>
        <v>-0.81649658092772615</v>
      </c>
      <c r="I16" s="12">
        <f t="shared" si="3"/>
        <v>-0.73379938570534275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>
      <c r="A17" s="1"/>
      <c r="B17" s="2">
        <v>94</v>
      </c>
      <c r="C17" s="2">
        <v>15</v>
      </c>
      <c r="D17" s="2">
        <v>1</v>
      </c>
      <c r="E17" s="2">
        <v>1</v>
      </c>
      <c r="F17" s="12">
        <f t="shared" si="0"/>
        <v>1.0728147467744595</v>
      </c>
      <c r="G17" s="12">
        <f t="shared" si="1"/>
        <v>0.14128014666017077</v>
      </c>
      <c r="H17" s="12">
        <f t="shared" si="2"/>
        <v>1.2247448713915892</v>
      </c>
      <c r="I17" s="12">
        <f t="shared" si="3"/>
        <v>1.3627702877384937</v>
      </c>
      <c r="J17" s="1"/>
      <c r="K17" s="7"/>
      <c r="L17" s="7" t="s">
        <v>25</v>
      </c>
      <c r="M17" s="7" t="s">
        <v>13</v>
      </c>
      <c r="N17" s="7" t="s">
        <v>26</v>
      </c>
      <c r="O17" s="7" t="s">
        <v>27</v>
      </c>
      <c r="P17" s="7" t="s">
        <v>28</v>
      </c>
      <c r="Q17" s="7" t="s">
        <v>29</v>
      </c>
      <c r="R17" s="7" t="s">
        <v>30</v>
      </c>
      <c r="S17" s="7" t="s">
        <v>31</v>
      </c>
      <c r="T17" s="1"/>
    </row>
    <row r="18" spans="1:20">
      <c r="A18" s="1"/>
      <c r="B18" s="2">
        <v>122</v>
      </c>
      <c r="C18" s="2">
        <v>30</v>
      </c>
      <c r="D18" s="2">
        <v>1</v>
      </c>
      <c r="E18" s="2">
        <v>1</v>
      </c>
      <c r="F18" s="12">
        <f t="shared" si="0"/>
        <v>2.1853633730590842</v>
      </c>
      <c r="G18" s="12">
        <f t="shared" si="1"/>
        <v>2.2604823465627324</v>
      </c>
      <c r="H18" s="12">
        <f t="shared" si="2"/>
        <v>1.2247448713915892</v>
      </c>
      <c r="I18" s="12">
        <f t="shared" si="3"/>
        <v>1.3627702877384937</v>
      </c>
      <c r="J18" s="1"/>
      <c r="K18" s="1" t="s">
        <v>19</v>
      </c>
      <c r="L18" s="22">
        <v>4.7750382318925661E-17</v>
      </c>
      <c r="M18" s="22">
        <v>0.1168669848167958</v>
      </c>
      <c r="N18" s="22">
        <v>4.0858744147271872E-16</v>
      </c>
      <c r="O18" s="22">
        <v>1</v>
      </c>
      <c r="P18" s="22">
        <v>-0.24774694041713533</v>
      </c>
      <c r="Q18" s="22">
        <v>0.24774694041713544</v>
      </c>
      <c r="R18" s="22">
        <v>-0.24774694041713533</v>
      </c>
      <c r="S18" s="22">
        <v>0.24774694041713544</v>
      </c>
      <c r="T18" s="1"/>
    </row>
    <row r="19" spans="1:20">
      <c r="A19" s="1"/>
      <c r="B19" s="2">
        <v>34</v>
      </c>
      <c r="C19" s="2">
        <v>4</v>
      </c>
      <c r="D19" s="2">
        <v>0</v>
      </c>
      <c r="E19" s="2">
        <v>0</v>
      </c>
      <c r="F19" s="12">
        <f t="shared" si="0"/>
        <v>-1.3112180238354505</v>
      </c>
      <c r="G19" s="12">
        <f t="shared" si="1"/>
        <v>-1.4128014666017077</v>
      </c>
      <c r="H19" s="12">
        <f t="shared" si="2"/>
        <v>-0.81649658092772615</v>
      </c>
      <c r="I19" s="12">
        <f t="shared" si="3"/>
        <v>-0.73379938570534275</v>
      </c>
      <c r="J19" s="1"/>
      <c r="K19" s="1" t="s">
        <v>2</v>
      </c>
      <c r="L19" s="22">
        <v>0.60184941605163278</v>
      </c>
      <c r="M19" s="22">
        <v>0.12126541396319455</v>
      </c>
      <c r="N19" s="22">
        <v>4.9630755908218065</v>
      </c>
      <c r="O19" s="22">
        <v>1.4099671092618728E-4</v>
      </c>
      <c r="P19" s="22">
        <v>0.34477822237879746</v>
      </c>
      <c r="Q19" s="22">
        <v>0.85892060972446804</v>
      </c>
      <c r="R19" s="22">
        <v>0.34477822237879746</v>
      </c>
      <c r="S19" s="22">
        <v>0.85892060972446804</v>
      </c>
      <c r="T19" s="1"/>
    </row>
    <row r="20" spans="1:20">
      <c r="A20" s="1"/>
      <c r="B20" s="2">
        <v>38</v>
      </c>
      <c r="C20" s="2">
        <v>6</v>
      </c>
      <c r="D20" s="2">
        <v>0</v>
      </c>
      <c r="E20" s="2">
        <v>0</v>
      </c>
      <c r="F20" s="12">
        <f t="shared" si="0"/>
        <v>-1.1522825057947899</v>
      </c>
      <c r="G20" s="12">
        <f t="shared" si="1"/>
        <v>-1.1302411732813662</v>
      </c>
      <c r="H20" s="12">
        <f t="shared" si="2"/>
        <v>-0.81649658092772615</v>
      </c>
      <c r="I20" s="12">
        <f t="shared" si="3"/>
        <v>-0.73379938570534275</v>
      </c>
      <c r="J20" s="1"/>
      <c r="K20" s="1" t="s">
        <v>4</v>
      </c>
      <c r="L20" s="22">
        <v>0.54065577215334004</v>
      </c>
      <c r="M20" s="22">
        <v>0.26652067290578346</v>
      </c>
      <c r="N20" s="22">
        <v>2.0285697400458869</v>
      </c>
      <c r="O20" s="22">
        <v>5.9484989031303344E-2</v>
      </c>
      <c r="P20" s="22">
        <v>-2.4342814691645089E-2</v>
      </c>
      <c r="Q20" s="22">
        <v>1.1056543589983252</v>
      </c>
      <c r="R20" s="22">
        <v>-2.4342814691645089E-2</v>
      </c>
      <c r="S20" s="22">
        <v>1.1056543589983252</v>
      </c>
      <c r="T20" s="1"/>
    </row>
    <row r="21" spans="1:20" ht="15" thickBot="1">
      <c r="A21" s="1"/>
      <c r="B21" s="2">
        <v>62</v>
      </c>
      <c r="C21" s="2">
        <v>17</v>
      </c>
      <c r="D21" s="2">
        <v>0</v>
      </c>
      <c r="E21" s="2">
        <v>0</v>
      </c>
      <c r="F21" s="12">
        <f t="shared" si="0"/>
        <v>-0.19866939755082585</v>
      </c>
      <c r="G21" s="12">
        <f t="shared" si="1"/>
        <v>0.4238404399805123</v>
      </c>
      <c r="H21" s="12">
        <f t="shared" si="2"/>
        <v>-0.81649658092772615</v>
      </c>
      <c r="I21" s="12">
        <f t="shared" si="3"/>
        <v>-0.73379938570534275</v>
      </c>
      <c r="J21" s="1"/>
      <c r="K21" s="9" t="s">
        <v>6</v>
      </c>
      <c r="L21" s="23">
        <v>-2.5718449284864508E-2</v>
      </c>
      <c r="M21" s="23">
        <v>0.26809097018740857</v>
      </c>
      <c r="N21" s="23">
        <v>-9.5931799817375665E-2</v>
      </c>
      <c r="O21" s="23">
        <v>0.9247660227693123</v>
      </c>
      <c r="P21" s="23">
        <v>-0.59404591765851944</v>
      </c>
      <c r="Q21" s="23">
        <v>0.54260901908879045</v>
      </c>
      <c r="R21" s="23">
        <v>-0.59404591765851944</v>
      </c>
      <c r="S21" s="23">
        <v>0.54260901908879045</v>
      </c>
      <c r="T21" s="1"/>
    </row>
    <row r="22" spans="1:20">
      <c r="A22" s="1"/>
      <c r="B22" s="2">
        <v>54</v>
      </c>
      <c r="C22" s="2">
        <v>10</v>
      </c>
      <c r="D22" s="2">
        <v>0</v>
      </c>
      <c r="E22" s="2">
        <v>0</v>
      </c>
      <c r="F22" s="12">
        <f t="shared" si="0"/>
        <v>-0.51654043363214719</v>
      </c>
      <c r="G22" s="12">
        <f t="shared" si="1"/>
        <v>-0.5651205866406831</v>
      </c>
      <c r="H22" s="12">
        <f t="shared" si="2"/>
        <v>-0.81649658092772615</v>
      </c>
      <c r="I22" s="12">
        <f t="shared" si="3"/>
        <v>-0.73379938570534275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thickBot="1">
      <c r="A23" s="1"/>
      <c r="B23" s="19">
        <v>90</v>
      </c>
      <c r="C23" s="19">
        <v>23</v>
      </c>
      <c r="D23" s="19">
        <v>0</v>
      </c>
      <c r="E23" s="19">
        <v>0</v>
      </c>
      <c r="F23" s="12">
        <f t="shared" si="0"/>
        <v>0.9138792287337989</v>
      </c>
      <c r="G23" s="12">
        <f t="shared" si="1"/>
        <v>1.2715213199415369</v>
      </c>
      <c r="H23" s="12">
        <f t="shared" si="2"/>
        <v>-0.81649658092772615</v>
      </c>
      <c r="I23" s="12">
        <f t="shared" si="3"/>
        <v>-0.73379938570534275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>
      <c r="A24" s="2" t="s">
        <v>32</v>
      </c>
      <c r="B24" s="20">
        <f>AVERAGE(B4:B23)</f>
        <v>67</v>
      </c>
      <c r="C24" s="20">
        <f t="shared" ref="C24:E24" si="4">AVERAGE(C4:C23)</f>
        <v>14</v>
      </c>
      <c r="D24" s="20">
        <f t="shared" si="4"/>
        <v>0.4</v>
      </c>
      <c r="E24" s="20">
        <f t="shared" si="4"/>
        <v>0.35</v>
      </c>
      <c r="F24" s="1"/>
      <c r="G24" s="1"/>
      <c r="H24" s="1"/>
      <c r="I24" s="1"/>
      <c r="J24" s="1"/>
      <c r="K24" s="4"/>
      <c r="L24" s="4" t="s">
        <v>0</v>
      </c>
      <c r="M24" s="4" t="s">
        <v>2</v>
      </c>
      <c r="N24" s="4" t="s">
        <v>4</v>
      </c>
      <c r="O24" s="4" t="s">
        <v>6</v>
      </c>
      <c r="P24" s="1"/>
      <c r="Q24" s="1"/>
      <c r="R24" s="1"/>
      <c r="S24" s="1"/>
      <c r="T24" s="1"/>
    </row>
    <row r="25" spans="1:20">
      <c r="A25" s="2" t="s">
        <v>33</v>
      </c>
      <c r="B25" s="21">
        <f>_xlfn.STDEV.P(B4:B23)</f>
        <v>25.167439281738616</v>
      </c>
      <c r="C25" s="21">
        <f t="shared" ref="C25:E25" si="5">_xlfn.STDEV.P(C4:C23)</f>
        <v>7.0781353476745554</v>
      </c>
      <c r="D25" s="21">
        <f t="shared" si="5"/>
        <v>0.4898979485566356</v>
      </c>
      <c r="E25" s="21">
        <f t="shared" si="5"/>
        <v>0.47696960070847283</v>
      </c>
      <c r="F25" s="1"/>
      <c r="G25" s="1"/>
      <c r="H25" s="1"/>
      <c r="I25" s="1"/>
      <c r="J25" s="1"/>
      <c r="K25" t="s">
        <v>0</v>
      </c>
      <c r="L25" s="5">
        <v>1</v>
      </c>
      <c r="P25" s="1"/>
      <c r="Q25" s="1"/>
      <c r="R25" s="1"/>
      <c r="S25" s="1"/>
      <c r="T25" s="1"/>
    </row>
    <row r="26" spans="1:20">
      <c r="A26" s="1"/>
      <c r="B26" s="1"/>
      <c r="C26" s="1"/>
      <c r="D26" s="1"/>
      <c r="E26" s="1"/>
      <c r="F26" s="1"/>
      <c r="G26" s="1"/>
      <c r="H26" s="1"/>
      <c r="I26" s="1"/>
      <c r="J26" s="1"/>
      <c r="K26" t="s">
        <v>2</v>
      </c>
      <c r="L26" s="5">
        <v>0.72752363886475013</v>
      </c>
      <c r="M26" s="5">
        <v>1</v>
      </c>
      <c r="N26" s="5"/>
      <c r="P26" s="1"/>
      <c r="Q26" s="1"/>
      <c r="R26" s="1"/>
      <c r="S26" s="1"/>
      <c r="T26" s="1"/>
    </row>
    <row r="27" spans="1:20">
      <c r="A27" s="1"/>
      <c r="B27" s="1"/>
      <c r="C27" s="1"/>
      <c r="D27" s="1"/>
      <c r="E27" s="1"/>
      <c r="F27" s="1"/>
      <c r="G27" s="1"/>
      <c r="H27" s="1"/>
      <c r="I27" s="1"/>
      <c r="J27" s="1"/>
      <c r="K27" t="s">
        <v>4</v>
      </c>
      <c r="L27" s="5">
        <v>0.66507282372440368</v>
      </c>
      <c r="M27" s="5">
        <v>0.24512885798961886</v>
      </c>
      <c r="N27" s="5">
        <v>1</v>
      </c>
      <c r="P27" s="1"/>
      <c r="Q27" s="1"/>
      <c r="R27" s="1"/>
      <c r="S27" s="1"/>
      <c r="T27" s="1"/>
    </row>
    <row r="28" spans="1:20" ht="15" thickBot="1">
      <c r="A28" s="1"/>
      <c r="B28" s="1"/>
      <c r="C28" s="1"/>
      <c r="D28" s="1"/>
      <c r="E28" s="1"/>
      <c r="F28" s="1"/>
      <c r="G28" s="1"/>
      <c r="H28" s="1"/>
      <c r="I28" s="1"/>
      <c r="J28" s="1"/>
      <c r="K28" s="3" t="s">
        <v>6</v>
      </c>
      <c r="L28" s="6">
        <v>0.62062110858016406</v>
      </c>
      <c r="M28" s="6">
        <v>0.26658330385267048</v>
      </c>
      <c r="N28" s="6">
        <v>0.89871703427291727</v>
      </c>
      <c r="O28" s="6">
        <v>1</v>
      </c>
      <c r="P28" s="1"/>
      <c r="Q28" s="1"/>
      <c r="R28" s="1"/>
      <c r="S28" s="1"/>
      <c r="T28" s="1"/>
    </row>
    <row r="29" spans="1:2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6:20"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2F4B-E854-2A48-B6B3-C2442DCA8A05}">
  <dimension ref="A1:J34"/>
  <sheetViews>
    <sheetView tabSelected="1" workbookViewId="0">
      <selection activeCell="D39" sqref="D39"/>
    </sheetView>
  </sheetViews>
  <sheetFormatPr baseColWidth="10" defaultRowHeight="14"/>
  <cols>
    <col min="3" max="3" width="13.83203125" bestFit="1" customWidth="1"/>
    <col min="4" max="4" width="15" bestFit="1" customWidth="1"/>
    <col min="5" max="5" width="14.1640625" customWidth="1"/>
    <col min="6" max="6" width="14.1640625" bestFit="1" customWidth="1"/>
    <col min="7" max="7" width="14.83203125" customWidth="1"/>
    <col min="8" max="8" width="11.1640625" bestFit="1" customWidth="1"/>
    <col min="9" max="9" width="14.8320312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30" t="s">
        <v>34</v>
      </c>
      <c r="E2" s="30"/>
      <c r="F2" s="30"/>
      <c r="G2" s="1"/>
      <c r="H2" s="1"/>
      <c r="I2" s="1"/>
      <c r="J2" s="1"/>
    </row>
    <row r="3" spans="1:10">
      <c r="A3" s="1"/>
      <c r="B3" s="1"/>
      <c r="C3" s="26"/>
      <c r="D3" s="27">
        <v>1</v>
      </c>
      <c r="E3" s="27">
        <v>2</v>
      </c>
      <c r="F3" s="27">
        <v>3</v>
      </c>
      <c r="G3" s="1"/>
      <c r="H3" s="1"/>
      <c r="I3" s="1"/>
      <c r="J3" s="1"/>
    </row>
    <row r="4" spans="1:10">
      <c r="A4" s="1"/>
      <c r="B4" s="1"/>
      <c r="C4" s="2" t="s">
        <v>1</v>
      </c>
      <c r="D4" s="2" t="s">
        <v>3</v>
      </c>
      <c r="E4" s="2" t="s">
        <v>5</v>
      </c>
      <c r="F4" s="2" t="s">
        <v>7</v>
      </c>
      <c r="G4" s="1"/>
      <c r="H4" s="1"/>
      <c r="I4" s="1"/>
      <c r="J4" s="1"/>
    </row>
    <row r="5" spans="1:10">
      <c r="A5" s="1"/>
      <c r="B5" s="1">
        <v>1</v>
      </c>
      <c r="C5" s="2">
        <v>38</v>
      </c>
      <c r="D5" s="2">
        <v>8</v>
      </c>
      <c r="E5" s="2">
        <v>0</v>
      </c>
      <c r="F5" s="2">
        <v>0</v>
      </c>
      <c r="G5" s="1"/>
      <c r="H5" s="1"/>
      <c r="I5" s="1"/>
      <c r="J5" s="1"/>
    </row>
    <row r="6" spans="1:10">
      <c r="A6" s="1"/>
      <c r="B6" s="1">
        <v>2</v>
      </c>
      <c r="C6" s="2">
        <v>42</v>
      </c>
      <c r="D6" s="2">
        <v>12</v>
      </c>
      <c r="E6" s="2">
        <v>0</v>
      </c>
      <c r="F6" s="2">
        <v>0</v>
      </c>
      <c r="G6" s="1"/>
      <c r="H6" s="1"/>
      <c r="I6" s="1"/>
      <c r="J6" s="1"/>
    </row>
    <row r="7" spans="1:10">
      <c r="A7" s="1"/>
      <c r="B7" s="1">
        <v>3</v>
      </c>
      <c r="C7" s="2">
        <v>102</v>
      </c>
      <c r="D7" s="2">
        <v>11</v>
      </c>
      <c r="E7" s="2">
        <v>1</v>
      </c>
      <c r="F7" s="2">
        <v>1</v>
      </c>
      <c r="G7" s="1"/>
      <c r="H7" s="1"/>
      <c r="I7" s="1"/>
      <c r="J7" s="1"/>
    </row>
    <row r="8" spans="1:10">
      <c r="A8" s="1"/>
      <c r="B8" s="1">
        <v>4</v>
      </c>
      <c r="C8" s="2">
        <v>70</v>
      </c>
      <c r="D8" s="2">
        <v>10</v>
      </c>
      <c r="E8" s="2">
        <v>0</v>
      </c>
      <c r="F8" s="2">
        <v>0</v>
      </c>
      <c r="G8" s="1"/>
      <c r="H8" s="1"/>
      <c r="I8" s="1"/>
      <c r="J8" s="1"/>
    </row>
    <row r="9" spans="1:10">
      <c r="A9" s="1"/>
      <c r="B9" s="1">
        <v>5</v>
      </c>
      <c r="C9" s="2">
        <v>110</v>
      </c>
      <c r="D9" s="2">
        <v>26</v>
      </c>
      <c r="E9" s="2">
        <v>1</v>
      </c>
      <c r="F9" s="2">
        <v>1</v>
      </c>
      <c r="G9" s="1"/>
      <c r="H9" s="1"/>
      <c r="I9" s="1"/>
      <c r="J9" s="1"/>
    </row>
    <row r="10" spans="1:10">
      <c r="A10" s="1"/>
      <c r="B10" s="1">
        <v>6</v>
      </c>
      <c r="C10" s="2">
        <v>58</v>
      </c>
      <c r="D10" s="2">
        <v>21</v>
      </c>
      <c r="E10" s="2">
        <v>0</v>
      </c>
      <c r="F10" s="2">
        <v>0</v>
      </c>
      <c r="G10" s="1"/>
      <c r="H10" s="1"/>
      <c r="I10" s="1"/>
      <c r="J10" s="1"/>
    </row>
    <row r="11" spans="1:10">
      <c r="A11" s="1"/>
      <c r="B11" s="1">
        <v>7</v>
      </c>
      <c r="C11" s="2">
        <v>82</v>
      </c>
      <c r="D11" s="2">
        <v>13</v>
      </c>
      <c r="E11" s="2">
        <v>1</v>
      </c>
      <c r="F11" s="2">
        <v>0</v>
      </c>
      <c r="G11" s="1"/>
      <c r="H11" s="1"/>
      <c r="I11" s="1"/>
      <c r="J11" s="1"/>
    </row>
    <row r="12" spans="1:10">
      <c r="A12" s="1"/>
      <c r="B12" s="1">
        <v>8</v>
      </c>
      <c r="C12" s="2">
        <v>70</v>
      </c>
      <c r="D12" s="2">
        <v>24</v>
      </c>
      <c r="E12" s="2">
        <v>0</v>
      </c>
      <c r="F12" s="2">
        <v>0</v>
      </c>
      <c r="G12" s="1"/>
      <c r="H12" s="1"/>
      <c r="I12" s="1"/>
      <c r="J12" s="1"/>
    </row>
    <row r="13" spans="1:10">
      <c r="A13" s="1"/>
      <c r="B13" s="1">
        <v>9</v>
      </c>
      <c r="C13" s="2">
        <v>62</v>
      </c>
      <c r="D13" s="2">
        <v>10</v>
      </c>
      <c r="E13" s="2">
        <v>1</v>
      </c>
      <c r="F13" s="2">
        <v>1</v>
      </c>
      <c r="G13" s="1"/>
      <c r="H13" s="1"/>
      <c r="I13" s="1"/>
      <c r="J13" s="1"/>
    </row>
    <row r="14" spans="1:10">
      <c r="A14" s="1"/>
      <c r="B14" s="1">
        <v>10</v>
      </c>
      <c r="C14" s="2">
        <v>58</v>
      </c>
      <c r="D14" s="2">
        <v>15</v>
      </c>
      <c r="E14" s="2">
        <v>1</v>
      </c>
      <c r="F14" s="2">
        <v>1</v>
      </c>
      <c r="G14" s="1"/>
      <c r="H14" s="1"/>
      <c r="I14" s="1"/>
      <c r="J14" s="1"/>
    </row>
    <row r="15" spans="1:10">
      <c r="A15" s="1"/>
      <c r="B15" s="1">
        <v>11</v>
      </c>
      <c r="C15" s="2">
        <v>70</v>
      </c>
      <c r="D15" s="2">
        <v>9</v>
      </c>
      <c r="E15" s="2">
        <v>1</v>
      </c>
      <c r="F15" s="2">
        <v>1</v>
      </c>
      <c r="G15" s="1"/>
      <c r="H15" s="1"/>
      <c r="I15" s="1"/>
      <c r="J15" s="1"/>
    </row>
    <row r="16" spans="1:10">
      <c r="A16" s="1"/>
      <c r="B16" s="1">
        <v>12</v>
      </c>
      <c r="C16" s="2">
        <v>38</v>
      </c>
      <c r="D16" s="2">
        <v>7</v>
      </c>
      <c r="E16" s="2">
        <v>0</v>
      </c>
      <c r="F16" s="2">
        <v>0</v>
      </c>
      <c r="G16" s="1"/>
      <c r="H16" s="1"/>
      <c r="I16" s="1"/>
      <c r="J16" s="1"/>
    </row>
    <row r="17" spans="1:10">
      <c r="A17" s="1"/>
      <c r="B17" s="1">
        <v>13</v>
      </c>
      <c r="C17" s="2">
        <v>46</v>
      </c>
      <c r="D17" s="2">
        <v>9</v>
      </c>
      <c r="E17" s="2">
        <v>0</v>
      </c>
      <c r="F17" s="2">
        <v>0</v>
      </c>
      <c r="G17" s="1"/>
      <c r="H17" s="1"/>
      <c r="I17" s="1"/>
      <c r="J17" s="1"/>
    </row>
    <row r="18" spans="1:10">
      <c r="A18" s="1"/>
      <c r="B18" s="1">
        <v>14</v>
      </c>
      <c r="C18" s="2">
        <v>94</v>
      </c>
      <c r="D18" s="2">
        <v>15</v>
      </c>
      <c r="E18" s="2">
        <v>1</v>
      </c>
      <c r="F18" s="2">
        <v>1</v>
      </c>
      <c r="G18" s="1"/>
      <c r="H18" s="1"/>
      <c r="I18" s="8"/>
      <c r="J18" s="1"/>
    </row>
    <row r="19" spans="1:10">
      <c r="A19" s="1"/>
      <c r="B19" s="1">
        <v>15</v>
      </c>
      <c r="C19" s="2">
        <v>122</v>
      </c>
      <c r="D19" s="2">
        <v>30</v>
      </c>
      <c r="E19" s="2">
        <v>1</v>
      </c>
      <c r="F19" s="2">
        <v>1</v>
      </c>
      <c r="G19" s="1"/>
      <c r="H19" s="1"/>
      <c r="I19" s="1"/>
      <c r="J19" s="1"/>
    </row>
    <row r="20" spans="1:10">
      <c r="A20" s="1"/>
      <c r="B20" s="1">
        <v>16</v>
      </c>
      <c r="C20" s="2">
        <v>34</v>
      </c>
      <c r="D20" s="2">
        <v>4</v>
      </c>
      <c r="E20" s="2">
        <v>0</v>
      </c>
      <c r="F20" s="2">
        <v>0</v>
      </c>
      <c r="G20" s="1"/>
      <c r="H20" s="1"/>
      <c r="I20" s="1"/>
      <c r="J20" s="1"/>
    </row>
    <row r="21" spans="1:10">
      <c r="A21" s="1"/>
      <c r="B21" s="1">
        <v>17</v>
      </c>
      <c r="C21" s="2">
        <v>38</v>
      </c>
      <c r="D21" s="2">
        <v>6</v>
      </c>
      <c r="E21" s="2">
        <v>0</v>
      </c>
      <c r="F21" s="2">
        <v>0</v>
      </c>
      <c r="G21" s="1"/>
      <c r="H21" s="1"/>
      <c r="I21" s="1"/>
      <c r="J21" s="1"/>
    </row>
    <row r="22" spans="1:10">
      <c r="A22" s="1"/>
      <c r="B22" s="1">
        <v>18</v>
      </c>
      <c r="C22" s="2">
        <v>62</v>
      </c>
      <c r="D22" s="2">
        <v>17</v>
      </c>
      <c r="E22" s="2">
        <v>0</v>
      </c>
      <c r="F22" s="2">
        <v>0</v>
      </c>
      <c r="G22" s="1"/>
      <c r="H22" s="1"/>
      <c r="I22" s="1"/>
      <c r="J22" s="1"/>
    </row>
    <row r="23" spans="1:10">
      <c r="A23" s="1"/>
      <c r="B23" s="1">
        <v>19</v>
      </c>
      <c r="C23" s="2">
        <v>54</v>
      </c>
      <c r="D23" s="2">
        <v>10</v>
      </c>
      <c r="E23" s="2">
        <v>0</v>
      </c>
      <c r="F23" s="2">
        <v>0</v>
      </c>
      <c r="G23" s="1"/>
      <c r="H23" s="1"/>
      <c r="I23" s="1"/>
      <c r="J23" s="1"/>
    </row>
    <row r="24" spans="1:10">
      <c r="A24" s="1"/>
      <c r="B24" s="1">
        <v>20</v>
      </c>
      <c r="C24" s="2">
        <v>90</v>
      </c>
      <c r="D24" s="2">
        <v>23</v>
      </c>
      <c r="E24" s="2">
        <v>0</v>
      </c>
      <c r="F24" s="2">
        <v>0</v>
      </c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2" t="s">
        <v>35</v>
      </c>
      <c r="C26" s="2" t="s">
        <v>36</v>
      </c>
      <c r="D26" s="27" t="s">
        <v>37</v>
      </c>
      <c r="E26" s="27" t="s">
        <v>38</v>
      </c>
      <c r="F26" s="27" t="s">
        <v>39</v>
      </c>
      <c r="G26" s="27" t="s">
        <v>40</v>
      </c>
      <c r="H26" s="27" t="s">
        <v>45</v>
      </c>
      <c r="I26" s="27" t="s">
        <v>41</v>
      </c>
      <c r="J26" s="1"/>
    </row>
    <row r="27" spans="1:10">
      <c r="A27" s="1"/>
      <c r="B27" s="27">
        <v>1</v>
      </c>
      <c r="C27" s="27">
        <v>1</v>
      </c>
      <c r="D27" s="2">
        <v>2.59</v>
      </c>
      <c r="E27" s="2"/>
      <c r="F27" s="2"/>
      <c r="G27" s="28">
        <v>30.78</v>
      </c>
      <c r="H27" s="28">
        <v>5962.9461077844317</v>
      </c>
      <c r="I27" s="28">
        <f>20*LN(2*PI()*H27/20)+2*(1+2)</f>
        <v>156.70929488337566</v>
      </c>
      <c r="J27" s="1"/>
    </row>
    <row r="28" spans="1:10">
      <c r="A28" s="1"/>
      <c r="B28" s="27">
        <v>2</v>
      </c>
      <c r="C28" s="27">
        <v>2</v>
      </c>
      <c r="D28" s="2"/>
      <c r="E28" s="2">
        <v>34.200000000000003</v>
      </c>
      <c r="F28" s="2"/>
      <c r="G28" s="28">
        <v>53.33</v>
      </c>
      <c r="H28" s="28">
        <v>7064.6666666666661</v>
      </c>
      <c r="I28" s="28">
        <f t="shared" ref="I28:I29" si="0">20*LN(2*PI()*H28/20)+2*(1+2)</f>
        <v>160.10011811844052</v>
      </c>
      <c r="J28" s="1"/>
    </row>
    <row r="29" spans="1:10">
      <c r="A29" s="1"/>
      <c r="B29" s="27">
        <v>3</v>
      </c>
      <c r="C29" s="27">
        <v>3</v>
      </c>
      <c r="D29" s="2"/>
      <c r="E29" s="2"/>
      <c r="F29" s="2">
        <v>32.799999999999997</v>
      </c>
      <c r="G29" s="28">
        <v>55.5</v>
      </c>
      <c r="H29" s="28">
        <v>7788.6593406593429</v>
      </c>
      <c r="I29" s="28">
        <f t="shared" si="0"/>
        <v>162.05137633731013</v>
      </c>
      <c r="J29" s="1"/>
    </row>
    <row r="30" spans="1:10">
      <c r="A30" s="1"/>
      <c r="B30" s="27">
        <v>4</v>
      </c>
      <c r="C30" s="27">
        <v>12</v>
      </c>
      <c r="D30" s="2">
        <v>2.14</v>
      </c>
      <c r="E30" s="2">
        <v>26.6</v>
      </c>
      <c r="F30" s="2"/>
      <c r="G30" s="28">
        <v>25.5</v>
      </c>
      <c r="H30" s="28">
        <v>2769.883112861125</v>
      </c>
      <c r="I30" s="28">
        <f>20*LN(2*PI()*H30/20)+2*(2+2)</f>
        <v>143.37410387246678</v>
      </c>
      <c r="J30" s="1"/>
    </row>
    <row r="31" spans="1:10">
      <c r="A31" s="1"/>
      <c r="B31" s="27">
        <v>5</v>
      </c>
      <c r="C31" s="27">
        <v>13</v>
      </c>
      <c r="D31" s="2">
        <v>2.15</v>
      </c>
      <c r="E31" s="2"/>
      <c r="F31" s="2">
        <v>24.2</v>
      </c>
      <c r="G31" s="28">
        <v>28.4</v>
      </c>
      <c r="H31" s="28">
        <v>3480.2771127009983</v>
      </c>
      <c r="I31" s="28">
        <f t="shared" ref="I31:I32" si="1">20*LN(2*PI()*H31/20)+2*(2+2)</f>
        <v>147.94023985080122</v>
      </c>
      <c r="J31" s="1"/>
    </row>
    <row r="32" spans="1:10">
      <c r="A32" s="1"/>
      <c r="B32" s="27">
        <v>6</v>
      </c>
      <c r="C32" s="27">
        <v>23</v>
      </c>
      <c r="D32" s="2"/>
      <c r="E32" s="2">
        <v>28.7</v>
      </c>
      <c r="F32" s="2">
        <v>6.29</v>
      </c>
      <c r="G32" s="28">
        <v>53.3</v>
      </c>
      <c r="H32" s="28">
        <v>7030.0952380952385</v>
      </c>
      <c r="I32" s="28">
        <f t="shared" si="1"/>
        <v>162.00200649900538</v>
      </c>
      <c r="J32" s="1"/>
    </row>
    <row r="33" spans="1:10">
      <c r="A33" s="1"/>
      <c r="B33" s="27">
        <v>7</v>
      </c>
      <c r="C33" s="27">
        <v>123</v>
      </c>
      <c r="D33" s="29">
        <v>2.1399716014480705</v>
      </c>
      <c r="E33" s="28">
        <v>27.77501183272997</v>
      </c>
      <c r="F33" s="29">
        <v>-1.3570414337431067</v>
      </c>
      <c r="G33" s="28">
        <v>26.4</v>
      </c>
      <c r="H33" s="28">
        <v>2768.2908421066109</v>
      </c>
      <c r="I33" s="28">
        <f>20*LN(2*PI()*H33/20)+2*(3+2)</f>
        <v>145.36260354177051</v>
      </c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</sheetData>
  <mergeCells count="1">
    <mergeCell ref="D2:F2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32E56-E7D1-BC48-A6AA-F709641E7911}">
  <dimension ref="A1:O48"/>
  <sheetViews>
    <sheetView topLeftCell="A2" workbookViewId="0">
      <selection activeCell="O35" sqref="O35"/>
    </sheetView>
  </sheetViews>
  <sheetFormatPr baseColWidth="10" defaultRowHeight="14"/>
  <cols>
    <col min="3" max="3" width="9.33203125" bestFit="1" customWidth="1"/>
    <col min="4" max="4" width="15" bestFit="1" customWidth="1"/>
    <col min="7" max="7" width="16.1640625" bestFit="1" customWidth="1"/>
    <col min="8" max="8" width="11.33203125" bestFit="1" customWidth="1"/>
  </cols>
  <sheetData>
    <row r="1" spans="1:15">
      <c r="A1" s="1"/>
      <c r="B1" s="1"/>
      <c r="C1" s="1"/>
      <c r="D1" s="26" t="s">
        <v>34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26"/>
      <c r="D2" s="26">
        <v>1</v>
      </c>
      <c r="E2" s="1"/>
      <c r="F2" s="1" t="s">
        <v>8</v>
      </c>
      <c r="G2" s="1"/>
      <c r="H2" s="1"/>
      <c r="I2" s="1"/>
      <c r="J2" s="1"/>
      <c r="K2" s="1"/>
      <c r="L2" s="1"/>
      <c r="M2" s="1"/>
      <c r="N2" s="1"/>
      <c r="O2" s="1"/>
    </row>
    <row r="3" spans="1:15" ht="15" thickBot="1">
      <c r="A3" s="1"/>
      <c r="B3" s="1"/>
      <c r="C3" s="2" t="s">
        <v>1</v>
      </c>
      <c r="D3" s="2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>
        <v>1</v>
      </c>
      <c r="C4" s="2">
        <v>38</v>
      </c>
      <c r="D4" s="2">
        <v>8</v>
      </c>
      <c r="E4" s="1"/>
      <c r="F4" s="17" t="s">
        <v>9</v>
      </c>
      <c r="G4" s="17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>
        <v>2</v>
      </c>
      <c r="C5" s="2">
        <v>42</v>
      </c>
      <c r="D5" s="2">
        <v>12</v>
      </c>
      <c r="E5" s="1"/>
      <c r="F5" s="1" t="s">
        <v>10</v>
      </c>
      <c r="G5" s="8">
        <v>0.72752363886475002</v>
      </c>
      <c r="H5" s="1"/>
      <c r="I5" s="1"/>
      <c r="J5" s="1"/>
      <c r="K5" s="1"/>
      <c r="L5" s="1"/>
      <c r="M5" s="1"/>
      <c r="N5" s="1"/>
      <c r="O5" s="1"/>
    </row>
    <row r="6" spans="1:15">
      <c r="A6" s="1"/>
      <c r="B6" s="1">
        <v>3</v>
      </c>
      <c r="C6" s="2">
        <v>102</v>
      </c>
      <c r="D6" s="2">
        <v>11</v>
      </c>
      <c r="E6" s="1"/>
      <c r="F6" s="1" t="s">
        <v>11</v>
      </c>
      <c r="G6" s="8">
        <v>0.52929064510700718</v>
      </c>
      <c r="H6" s="1"/>
      <c r="I6" s="1"/>
      <c r="J6" s="1"/>
      <c r="K6" s="1"/>
      <c r="L6" s="1"/>
      <c r="M6" s="1"/>
      <c r="N6" s="1"/>
      <c r="O6" s="1"/>
    </row>
    <row r="7" spans="1:15">
      <c r="A7" s="1"/>
      <c r="B7" s="1">
        <v>4</v>
      </c>
      <c r="C7" s="2">
        <v>70</v>
      </c>
      <c r="D7" s="2">
        <v>10</v>
      </c>
      <c r="E7" s="1"/>
      <c r="F7" s="1" t="s">
        <v>12</v>
      </c>
      <c r="G7" s="8">
        <v>0.50314012539072983</v>
      </c>
      <c r="H7" s="1"/>
      <c r="I7" s="1"/>
      <c r="J7" s="1"/>
      <c r="K7" s="1"/>
      <c r="L7" s="1"/>
      <c r="M7" s="1"/>
      <c r="N7" s="1"/>
      <c r="O7" s="1"/>
    </row>
    <row r="8" spans="1:15">
      <c r="A8" s="1"/>
      <c r="B8" s="1">
        <v>5</v>
      </c>
      <c r="C8" s="2">
        <v>110</v>
      </c>
      <c r="D8" s="2">
        <v>26</v>
      </c>
      <c r="E8" s="1"/>
      <c r="F8" s="1" t="s">
        <v>13</v>
      </c>
      <c r="G8" s="8">
        <v>18.200955572875888</v>
      </c>
      <c r="H8" s="1"/>
      <c r="I8" s="1"/>
      <c r="J8" s="1"/>
      <c r="K8" s="1"/>
      <c r="L8" s="1"/>
      <c r="M8" s="1"/>
      <c r="N8" s="1"/>
      <c r="O8" s="1"/>
    </row>
    <row r="9" spans="1:15" ht="15" thickBot="1">
      <c r="A9" s="1"/>
      <c r="B9" s="1">
        <v>6</v>
      </c>
      <c r="C9" s="2">
        <v>58</v>
      </c>
      <c r="D9" s="2">
        <v>21</v>
      </c>
      <c r="E9" s="1"/>
      <c r="F9" s="9" t="s">
        <v>14</v>
      </c>
      <c r="G9" s="9">
        <v>20</v>
      </c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>
        <v>7</v>
      </c>
      <c r="C10" s="2">
        <v>82</v>
      </c>
      <c r="D10" s="2">
        <v>13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" thickBot="1">
      <c r="A11" s="1"/>
      <c r="B11" s="1">
        <v>8</v>
      </c>
      <c r="C11" s="2">
        <v>70</v>
      </c>
      <c r="D11" s="2">
        <v>24</v>
      </c>
      <c r="E11" s="1"/>
      <c r="F11" s="1" t="s">
        <v>15</v>
      </c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>
        <v>9</v>
      </c>
      <c r="C12" s="2">
        <v>62</v>
      </c>
      <c r="D12" s="2">
        <v>10</v>
      </c>
      <c r="E12" s="1"/>
      <c r="F12" s="7"/>
      <c r="G12" s="7" t="s">
        <v>20</v>
      </c>
      <c r="H12" s="7" t="s">
        <v>21</v>
      </c>
      <c r="I12" s="7" t="s">
        <v>22</v>
      </c>
      <c r="J12" s="7" t="s">
        <v>23</v>
      </c>
      <c r="K12" s="7" t="s">
        <v>24</v>
      </c>
      <c r="L12" s="1"/>
      <c r="M12" s="1"/>
      <c r="N12" s="1"/>
      <c r="O12" s="1"/>
    </row>
    <row r="13" spans="1:15">
      <c r="A13" s="1"/>
      <c r="B13" s="1">
        <v>10</v>
      </c>
      <c r="C13" s="2">
        <v>58</v>
      </c>
      <c r="D13" s="2">
        <v>15</v>
      </c>
      <c r="E13" s="1"/>
      <c r="F13" s="1" t="s">
        <v>16</v>
      </c>
      <c r="G13" s="1">
        <v>1</v>
      </c>
      <c r="H13" s="8">
        <v>6705.0538922155674</v>
      </c>
      <c r="I13" s="8">
        <v>6705.0538922155674</v>
      </c>
      <c r="J13" s="8">
        <v>20.240157780785921</v>
      </c>
      <c r="K13" s="8">
        <v>2.7766840826596906E-4</v>
      </c>
      <c r="L13" s="1"/>
      <c r="M13" s="1"/>
      <c r="N13" s="1"/>
      <c r="O13" s="1"/>
    </row>
    <row r="14" spans="1:15">
      <c r="A14" s="1"/>
      <c r="B14" s="1">
        <v>11</v>
      </c>
      <c r="C14" s="2">
        <v>70</v>
      </c>
      <c r="D14" s="2">
        <v>9</v>
      </c>
      <c r="E14" s="1"/>
      <c r="F14" s="1" t="s">
        <v>17</v>
      </c>
      <c r="G14" s="1">
        <v>18</v>
      </c>
      <c r="H14" s="8">
        <v>5962.9461077844326</v>
      </c>
      <c r="I14" s="8">
        <v>331.27478376580183</v>
      </c>
      <c r="J14" s="8"/>
      <c r="K14" s="8"/>
      <c r="L14" s="1"/>
      <c r="M14" s="1"/>
      <c r="N14" s="1"/>
      <c r="O14" s="1"/>
    </row>
    <row r="15" spans="1:15" ht="15" thickBot="1">
      <c r="A15" s="1"/>
      <c r="B15" s="1">
        <v>12</v>
      </c>
      <c r="C15" s="2">
        <v>38</v>
      </c>
      <c r="D15" s="2">
        <v>7</v>
      </c>
      <c r="E15" s="1"/>
      <c r="F15" s="9" t="s">
        <v>18</v>
      </c>
      <c r="G15" s="9">
        <v>19</v>
      </c>
      <c r="H15" s="9">
        <v>12668</v>
      </c>
      <c r="I15" s="9"/>
      <c r="J15" s="9"/>
      <c r="K15" s="9"/>
      <c r="L15" s="1"/>
      <c r="M15" s="1"/>
      <c r="N15" s="1"/>
      <c r="O15" s="1"/>
    </row>
    <row r="16" spans="1:15" ht="15" thickBot="1">
      <c r="A16" s="1"/>
      <c r="B16" s="1">
        <v>13</v>
      </c>
      <c r="C16" s="2">
        <v>46</v>
      </c>
      <c r="D16" s="2">
        <v>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>
        <v>14</v>
      </c>
      <c r="C17" s="2">
        <v>94</v>
      </c>
      <c r="D17" s="2">
        <v>15</v>
      </c>
      <c r="E17" s="1"/>
      <c r="F17" s="7"/>
      <c r="G17" s="7" t="s">
        <v>25</v>
      </c>
      <c r="H17" s="7" t="s">
        <v>13</v>
      </c>
      <c r="I17" s="7" t="s">
        <v>26</v>
      </c>
      <c r="J17" s="7" t="s">
        <v>27</v>
      </c>
      <c r="K17" s="7" t="s">
        <v>28</v>
      </c>
      <c r="L17" s="7" t="s">
        <v>29</v>
      </c>
      <c r="M17" s="7" t="s">
        <v>30</v>
      </c>
      <c r="N17" s="7" t="s">
        <v>31</v>
      </c>
      <c r="O17" s="1"/>
    </row>
    <row r="18" spans="1:15">
      <c r="A18" s="1"/>
      <c r="B18" s="1">
        <v>15</v>
      </c>
      <c r="C18" s="2">
        <v>122</v>
      </c>
      <c r="D18" s="2">
        <v>30</v>
      </c>
      <c r="E18" s="1"/>
      <c r="F18" s="1" t="s">
        <v>19</v>
      </c>
      <c r="G18" s="8">
        <v>30.784431137724546</v>
      </c>
      <c r="H18" s="8">
        <v>9.0201993488048497</v>
      </c>
      <c r="I18" s="8">
        <v>3.4128326822182031</v>
      </c>
      <c r="J18" s="8">
        <v>3.1020658751146728E-3</v>
      </c>
      <c r="K18" s="8">
        <v>11.833695518452581</v>
      </c>
      <c r="L18" s="8">
        <v>49.735166756996513</v>
      </c>
      <c r="M18" s="8">
        <v>11.833695518452581</v>
      </c>
      <c r="N18" s="8">
        <v>49.735166756996513</v>
      </c>
      <c r="O18" s="1"/>
    </row>
    <row r="19" spans="1:15" ht="15" thickBot="1">
      <c r="A19" s="1"/>
      <c r="B19" s="1">
        <v>16</v>
      </c>
      <c r="C19" s="2">
        <v>34</v>
      </c>
      <c r="D19" s="2">
        <v>4</v>
      </c>
      <c r="E19" s="1"/>
      <c r="F19" s="9" t="s">
        <v>2</v>
      </c>
      <c r="G19" s="10">
        <v>2.5868263473053896</v>
      </c>
      <c r="H19" s="10">
        <v>0.5749900491769373</v>
      </c>
      <c r="I19" s="10">
        <v>4.4989062871753545</v>
      </c>
      <c r="J19" s="10">
        <v>2.7766840826596852E-4</v>
      </c>
      <c r="K19" s="10">
        <v>1.3788170800702839</v>
      </c>
      <c r="L19" s="10">
        <v>3.7948356145404953</v>
      </c>
      <c r="M19" s="10">
        <v>1.3788170800702839</v>
      </c>
      <c r="N19" s="10">
        <v>3.7948356145404953</v>
      </c>
      <c r="O19" s="1"/>
    </row>
    <row r="20" spans="1:15">
      <c r="A20" s="1"/>
      <c r="B20" s="1">
        <v>17</v>
      </c>
      <c r="C20" s="2">
        <v>38</v>
      </c>
      <c r="D20" s="2">
        <v>6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1"/>
      <c r="B21" s="1">
        <v>18</v>
      </c>
      <c r="C21" s="2">
        <v>62</v>
      </c>
      <c r="D21" s="2">
        <v>17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>
        <v>19</v>
      </c>
      <c r="C22" s="2">
        <v>54</v>
      </c>
      <c r="D22" s="2">
        <v>10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1"/>
      <c r="B23" s="1">
        <v>20</v>
      </c>
      <c r="C23" s="2">
        <v>90</v>
      </c>
      <c r="D23" s="2">
        <v>23</v>
      </c>
      <c r="E23" s="1"/>
      <c r="F23" s="1" t="s">
        <v>42</v>
      </c>
      <c r="G23" s="1"/>
      <c r="H23" s="1"/>
      <c r="I23" s="1"/>
      <c r="J23" s="1"/>
      <c r="K23" s="1"/>
      <c r="L23" s="1"/>
      <c r="M23" s="1"/>
      <c r="N23" s="1"/>
      <c r="O23" s="1"/>
    </row>
    <row r="24" spans="1:15" ht="15" thickBo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/>
      <c r="B25" s="1"/>
      <c r="C25" s="1"/>
      <c r="D25" s="1"/>
      <c r="E25" s="1"/>
      <c r="F25" s="7" t="s">
        <v>43</v>
      </c>
      <c r="G25" s="7" t="s">
        <v>44</v>
      </c>
      <c r="H25" s="7" t="s">
        <v>17</v>
      </c>
      <c r="I25" s="26" t="s">
        <v>45</v>
      </c>
      <c r="J25" s="1"/>
      <c r="K25" s="1"/>
      <c r="L25" s="1"/>
      <c r="M25" s="1"/>
      <c r="N25" s="1"/>
      <c r="O25" s="1"/>
    </row>
    <row r="26" spans="1:15">
      <c r="A26" s="1"/>
      <c r="B26" s="1"/>
      <c r="C26" s="1"/>
      <c r="D26" s="1"/>
      <c r="E26" s="1"/>
      <c r="F26" s="1">
        <v>1</v>
      </c>
      <c r="G26" s="8">
        <v>51.47904191616766</v>
      </c>
      <c r="H26" s="8">
        <v>-13.47904191616766</v>
      </c>
      <c r="I26" s="12">
        <f>SUMSQ(H26:H45)</f>
        <v>5962.9461077844317</v>
      </c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>
        <v>2</v>
      </c>
      <c r="G27" s="8">
        <v>61.82634730538922</v>
      </c>
      <c r="H27" s="8">
        <v>-19.82634730538922</v>
      </c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>
        <v>3</v>
      </c>
      <c r="G28" s="8">
        <v>59.23952095808383</v>
      </c>
      <c r="H28" s="8">
        <v>42.76047904191617</v>
      </c>
      <c r="I28" s="1"/>
      <c r="J28" s="1"/>
      <c r="K28" s="1"/>
      <c r="L28" s="1"/>
      <c r="M28" s="1"/>
      <c r="N28" s="1"/>
      <c r="O28" s="1"/>
    </row>
    <row r="29" spans="1:15">
      <c r="A29" s="1"/>
      <c r="B29" s="1"/>
      <c r="C29" s="1"/>
      <c r="D29" s="1"/>
      <c r="E29" s="1"/>
      <c r="F29" s="1">
        <v>4</v>
      </c>
      <c r="G29" s="8">
        <v>56.65269461077844</v>
      </c>
      <c r="H29" s="8">
        <v>13.34730538922156</v>
      </c>
      <c r="I29" s="1"/>
      <c r="J29" s="1"/>
      <c r="K29" s="1"/>
      <c r="L29" s="1"/>
      <c r="M29" s="1"/>
      <c r="N29" s="1"/>
      <c r="O29" s="1"/>
    </row>
    <row r="30" spans="1:15">
      <c r="A30" s="1"/>
      <c r="B30" s="1"/>
      <c r="C30" s="1"/>
      <c r="D30" s="1"/>
      <c r="E30" s="1"/>
      <c r="F30" s="1">
        <v>5</v>
      </c>
      <c r="G30" s="8">
        <v>98.041916167664681</v>
      </c>
      <c r="H30" s="8">
        <v>11.958083832335319</v>
      </c>
      <c r="I30" s="1"/>
      <c r="J30" s="1"/>
      <c r="K30" s="1"/>
      <c r="L30" s="1"/>
      <c r="M30" s="1"/>
      <c r="N30" s="1"/>
      <c r="O30" s="1"/>
    </row>
    <row r="31" spans="1:15">
      <c r="A31" s="1"/>
      <c r="B31" s="1"/>
      <c r="C31" s="1"/>
      <c r="D31" s="1"/>
      <c r="E31" s="1"/>
      <c r="F31" s="1">
        <v>6</v>
      </c>
      <c r="G31" s="8">
        <v>85.107784431137731</v>
      </c>
      <c r="H31" s="8">
        <v>-27.107784431137731</v>
      </c>
      <c r="I31" s="1"/>
      <c r="J31" s="1"/>
      <c r="K31" s="1"/>
      <c r="L31" s="1"/>
      <c r="M31" s="1"/>
      <c r="N31" s="1"/>
      <c r="O31" s="1"/>
    </row>
    <row r="32" spans="1:15">
      <c r="A32" s="1"/>
      <c r="B32" s="1"/>
      <c r="C32" s="1"/>
      <c r="D32" s="1"/>
      <c r="E32" s="1"/>
      <c r="F32" s="1">
        <v>7</v>
      </c>
      <c r="G32" s="8">
        <v>64.41317365269461</v>
      </c>
      <c r="H32" s="8">
        <v>17.58682634730539</v>
      </c>
      <c r="I32" s="1"/>
      <c r="J32" s="1"/>
      <c r="K32" s="1"/>
      <c r="L32" s="1"/>
      <c r="M32" s="1"/>
      <c r="N32" s="1"/>
      <c r="O32" s="1"/>
    </row>
    <row r="33" spans="1:15">
      <c r="A33" s="1"/>
      <c r="B33" s="1"/>
      <c r="C33" s="1"/>
      <c r="D33" s="1"/>
      <c r="E33" s="1"/>
      <c r="F33" s="1">
        <v>8</v>
      </c>
      <c r="G33" s="8">
        <v>92.868263473053901</v>
      </c>
      <c r="H33" s="8">
        <v>-22.868263473053901</v>
      </c>
      <c r="I33" s="1"/>
      <c r="J33" s="1"/>
      <c r="K33" s="1"/>
      <c r="L33" s="1"/>
      <c r="M33" s="1"/>
      <c r="N33" s="1"/>
      <c r="O33" s="1"/>
    </row>
    <row r="34" spans="1:15">
      <c r="A34" s="1"/>
      <c r="B34" s="1"/>
      <c r="C34" s="1"/>
      <c r="D34" s="1"/>
      <c r="E34" s="1"/>
      <c r="F34" s="1">
        <v>9</v>
      </c>
      <c r="G34" s="8">
        <v>56.65269461077844</v>
      </c>
      <c r="H34" s="8">
        <v>5.3473053892215603</v>
      </c>
      <c r="I34" s="1"/>
      <c r="J34" s="1"/>
      <c r="K34" s="1"/>
      <c r="L34" s="1"/>
      <c r="M34" s="1"/>
      <c r="N34" s="1"/>
      <c r="O34" s="1"/>
    </row>
    <row r="35" spans="1:15">
      <c r="A35" s="1"/>
      <c r="B35" s="1"/>
      <c r="C35" s="1"/>
      <c r="D35" s="1"/>
      <c r="E35" s="1"/>
      <c r="F35" s="1">
        <v>10</v>
      </c>
      <c r="G35" s="8">
        <v>69.58682634730539</v>
      </c>
      <c r="H35" s="8">
        <v>-11.58682634730539</v>
      </c>
      <c r="I35" s="1"/>
      <c r="J35" s="1"/>
      <c r="K35" s="1"/>
      <c r="L35" s="1"/>
      <c r="M35" s="1"/>
      <c r="N35" s="1"/>
      <c r="O35" s="1"/>
    </row>
    <row r="36" spans="1:15">
      <c r="A36" s="1"/>
      <c r="B36" s="1"/>
      <c r="C36" s="1"/>
      <c r="D36" s="1"/>
      <c r="E36" s="1"/>
      <c r="F36" s="1">
        <v>11</v>
      </c>
      <c r="G36" s="8">
        <v>54.06586826347305</v>
      </c>
      <c r="H36" s="8">
        <v>15.93413173652695</v>
      </c>
      <c r="I36" s="1"/>
      <c r="J36" s="1"/>
      <c r="K36" s="1"/>
      <c r="L36" s="1"/>
      <c r="M36" s="1"/>
      <c r="N36" s="1"/>
      <c r="O36" s="1"/>
    </row>
    <row r="37" spans="1:15">
      <c r="A37" s="1"/>
      <c r="B37" s="1"/>
      <c r="C37" s="1"/>
      <c r="D37" s="1"/>
      <c r="E37" s="1"/>
      <c r="F37" s="1">
        <v>12</v>
      </c>
      <c r="G37" s="8">
        <v>48.892215568862277</v>
      </c>
      <c r="H37" s="8">
        <v>-10.892215568862277</v>
      </c>
      <c r="I37" s="1"/>
      <c r="J37" s="1"/>
      <c r="K37" s="1"/>
      <c r="L37" s="1"/>
      <c r="M37" s="1"/>
      <c r="N37" s="1"/>
      <c r="O37" s="1"/>
    </row>
    <row r="38" spans="1:15">
      <c r="A38" s="1"/>
      <c r="B38" s="1"/>
      <c r="C38" s="1"/>
      <c r="D38" s="1"/>
      <c r="E38" s="1"/>
      <c r="F38" s="1">
        <v>13</v>
      </c>
      <c r="G38" s="8">
        <v>54.06586826347305</v>
      </c>
      <c r="H38" s="8">
        <v>-8.0658682634730496</v>
      </c>
      <c r="I38" s="1"/>
      <c r="J38" s="1"/>
      <c r="K38" s="1"/>
      <c r="L38" s="1"/>
      <c r="M38" s="1"/>
      <c r="N38" s="1"/>
      <c r="O38" s="1"/>
    </row>
    <row r="39" spans="1:15">
      <c r="A39" s="1"/>
      <c r="B39" s="1"/>
      <c r="C39" s="1"/>
      <c r="D39" s="1"/>
      <c r="E39" s="1"/>
      <c r="F39" s="1">
        <v>14</v>
      </c>
      <c r="G39" s="8">
        <v>69.58682634730539</v>
      </c>
      <c r="H39" s="8">
        <v>24.41317365269461</v>
      </c>
      <c r="I39" s="1"/>
      <c r="J39" s="1"/>
      <c r="K39" s="1"/>
      <c r="L39" s="1"/>
      <c r="M39" s="1"/>
      <c r="N39" s="1"/>
      <c r="O39" s="1"/>
    </row>
    <row r="40" spans="1:15">
      <c r="A40" s="1"/>
      <c r="B40" s="1"/>
      <c r="C40" s="1"/>
      <c r="D40" s="1"/>
      <c r="E40" s="1"/>
      <c r="F40" s="1">
        <v>15</v>
      </c>
      <c r="G40" s="8">
        <v>108.38922155688624</v>
      </c>
      <c r="H40" s="8">
        <v>13.610778443113759</v>
      </c>
      <c r="I40" s="1"/>
      <c r="J40" s="1"/>
      <c r="K40" s="1"/>
      <c r="L40" s="1"/>
      <c r="M40" s="1"/>
      <c r="N40" s="1"/>
      <c r="O40" s="1"/>
    </row>
    <row r="41" spans="1:15">
      <c r="A41" s="1"/>
      <c r="B41" s="1"/>
      <c r="C41" s="1"/>
      <c r="D41" s="1"/>
      <c r="E41" s="1"/>
      <c r="F41" s="1">
        <v>16</v>
      </c>
      <c r="G41" s="8">
        <v>41.131736526946106</v>
      </c>
      <c r="H41" s="8">
        <v>-7.1317365269461064</v>
      </c>
      <c r="I41" s="1"/>
      <c r="J41" s="1"/>
      <c r="K41" s="1"/>
      <c r="L41" s="1"/>
      <c r="M41" s="1"/>
      <c r="N41" s="1"/>
      <c r="O41" s="1"/>
    </row>
    <row r="42" spans="1:15">
      <c r="A42" s="1"/>
      <c r="B42" s="1"/>
      <c r="C42" s="1"/>
      <c r="D42" s="1"/>
      <c r="E42" s="1"/>
      <c r="F42" s="1">
        <v>17</v>
      </c>
      <c r="G42" s="8">
        <v>46.305389221556887</v>
      </c>
      <c r="H42" s="8">
        <v>-8.3053892215568865</v>
      </c>
      <c r="I42" s="1"/>
      <c r="J42" s="1"/>
      <c r="K42" s="1"/>
      <c r="L42" s="1"/>
      <c r="M42" s="1"/>
      <c r="N42" s="1"/>
      <c r="O42" s="1"/>
    </row>
    <row r="43" spans="1:15">
      <c r="A43" s="1"/>
      <c r="B43" s="1"/>
      <c r="C43" s="1"/>
      <c r="D43" s="1"/>
      <c r="E43" s="1"/>
      <c r="F43" s="1">
        <v>18</v>
      </c>
      <c r="G43" s="8">
        <v>74.76047904191617</v>
      </c>
      <c r="H43" s="8">
        <v>-12.76047904191617</v>
      </c>
      <c r="I43" s="1"/>
      <c r="J43" s="1"/>
      <c r="K43" s="1"/>
      <c r="L43" s="1"/>
      <c r="M43" s="1"/>
      <c r="N43" s="1"/>
      <c r="O43" s="1"/>
    </row>
    <row r="44" spans="1:15">
      <c r="A44" s="1"/>
      <c r="B44" s="1"/>
      <c r="C44" s="1"/>
      <c r="D44" s="1"/>
      <c r="E44" s="1"/>
      <c r="F44" s="1">
        <v>19</v>
      </c>
      <c r="G44" s="8">
        <v>56.65269461077844</v>
      </c>
      <c r="H44" s="8">
        <v>-2.6526946107784397</v>
      </c>
      <c r="I44" s="1"/>
      <c r="J44" s="1"/>
      <c r="K44" s="1"/>
      <c r="L44" s="1"/>
      <c r="M44" s="1"/>
      <c r="N44" s="1"/>
      <c r="O44" s="1"/>
    </row>
    <row r="45" spans="1:15" ht="15" thickBot="1">
      <c r="A45" s="1"/>
      <c r="B45" s="1"/>
      <c r="C45" s="1"/>
      <c r="D45" s="1"/>
      <c r="E45" s="1"/>
      <c r="F45" s="9">
        <v>20</v>
      </c>
      <c r="G45" s="10">
        <v>90.281437125748511</v>
      </c>
      <c r="H45" s="10">
        <v>-0.28143712574851065</v>
      </c>
      <c r="I45" s="1"/>
      <c r="J45" s="1"/>
      <c r="K45" s="1"/>
      <c r="L45" s="1"/>
      <c r="M45" s="1"/>
      <c r="N45" s="1"/>
      <c r="O45" s="1"/>
    </row>
    <row r="46" spans="1: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>
      <c r="A48" s="1"/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4EC86-4854-6643-8162-634838038FDE}">
  <dimension ref="B1:M45"/>
  <sheetViews>
    <sheetView topLeftCell="A6" workbookViewId="0">
      <selection activeCell="H25" sqref="H25:H26"/>
    </sheetView>
  </sheetViews>
  <sheetFormatPr baseColWidth="10" defaultRowHeight="14"/>
  <cols>
    <col min="2" max="2" width="9.33203125" bestFit="1" customWidth="1"/>
    <col min="3" max="3" width="11.1640625" bestFit="1" customWidth="1"/>
    <col min="6" max="6" width="16.33203125" bestFit="1" customWidth="1"/>
    <col min="7" max="7" width="12.33203125" bestFit="1" customWidth="1"/>
    <col min="8" max="10" width="11" bestFit="1" customWidth="1"/>
  </cols>
  <sheetData>
    <row r="1" spans="2:10">
      <c r="C1" s="25"/>
    </row>
    <row r="2" spans="2:10">
      <c r="B2" s="25"/>
      <c r="C2" s="25">
        <v>2</v>
      </c>
      <c r="E2" t="s">
        <v>8</v>
      </c>
    </row>
    <row r="3" spans="2:10" ht="15" thickBot="1">
      <c r="B3" s="2" t="s">
        <v>1</v>
      </c>
      <c r="C3" s="2" t="s">
        <v>5</v>
      </c>
    </row>
    <row r="4" spans="2:10">
      <c r="B4" s="2">
        <v>38</v>
      </c>
      <c r="C4" s="2">
        <v>0</v>
      </c>
      <c r="E4" s="14" t="s">
        <v>9</v>
      </c>
      <c r="F4" s="14"/>
    </row>
    <row r="5" spans="2:10">
      <c r="B5" s="2">
        <v>42</v>
      </c>
      <c r="C5" s="2">
        <v>0</v>
      </c>
      <c r="E5" t="s">
        <v>10</v>
      </c>
      <c r="F5" s="5">
        <v>0.66507282372440391</v>
      </c>
    </row>
    <row r="6" spans="2:10">
      <c r="B6" s="2">
        <v>102</v>
      </c>
      <c r="C6" s="2">
        <v>1</v>
      </c>
      <c r="E6" t="s">
        <v>11</v>
      </c>
      <c r="F6" s="5">
        <v>0.44232186085675201</v>
      </c>
    </row>
    <row r="7" spans="2:10">
      <c r="B7" s="2">
        <v>70</v>
      </c>
      <c r="C7" s="2">
        <v>0</v>
      </c>
      <c r="E7" t="s">
        <v>12</v>
      </c>
      <c r="F7" s="5">
        <v>0.41133974201546047</v>
      </c>
    </row>
    <row r="8" spans="2:10">
      <c r="B8" s="2">
        <v>110</v>
      </c>
      <c r="C8" s="2">
        <v>1</v>
      </c>
      <c r="E8" t="s">
        <v>13</v>
      </c>
      <c r="F8" s="5">
        <v>19.81114538540065</v>
      </c>
    </row>
    <row r="9" spans="2:10" ht="15" thickBot="1">
      <c r="B9" s="2">
        <v>58</v>
      </c>
      <c r="C9" s="2">
        <v>0</v>
      </c>
      <c r="E9" s="3" t="s">
        <v>14</v>
      </c>
      <c r="F9" s="3">
        <v>20</v>
      </c>
    </row>
    <row r="10" spans="2:10">
      <c r="B10" s="2">
        <v>82</v>
      </c>
      <c r="C10" s="2">
        <v>1</v>
      </c>
    </row>
    <row r="11" spans="2:10" ht="15" thickBot="1">
      <c r="B11" s="2">
        <v>70</v>
      </c>
      <c r="C11" s="2">
        <v>0</v>
      </c>
      <c r="E11" t="s">
        <v>15</v>
      </c>
    </row>
    <row r="12" spans="2:10">
      <c r="B12" s="2">
        <v>62</v>
      </c>
      <c r="C12" s="2">
        <v>1</v>
      </c>
      <c r="E12" s="4"/>
      <c r="F12" s="4" t="s">
        <v>20</v>
      </c>
      <c r="G12" s="4" t="s">
        <v>21</v>
      </c>
      <c r="H12" s="4" t="s">
        <v>22</v>
      </c>
      <c r="I12" s="4" t="s">
        <v>23</v>
      </c>
      <c r="J12" s="4" t="s">
        <v>24</v>
      </c>
    </row>
    <row r="13" spans="2:10">
      <c r="B13" s="2">
        <v>58</v>
      </c>
      <c r="C13" s="2">
        <v>1</v>
      </c>
      <c r="E13" t="s">
        <v>16</v>
      </c>
      <c r="F13">
        <v>1</v>
      </c>
      <c r="G13" s="5">
        <v>5603.3333333333348</v>
      </c>
      <c r="H13" s="5">
        <v>5603.3333333333348</v>
      </c>
      <c r="I13" s="5">
        <v>14.276682079833922</v>
      </c>
      <c r="J13" s="5">
        <v>1.3759021600571767E-3</v>
      </c>
    </row>
    <row r="14" spans="2:10">
      <c r="B14" s="2">
        <v>70</v>
      </c>
      <c r="C14" s="2">
        <v>1</v>
      </c>
      <c r="E14" t="s">
        <v>17</v>
      </c>
      <c r="F14">
        <v>18</v>
      </c>
      <c r="G14" s="5">
        <v>7064.6666666666652</v>
      </c>
      <c r="H14" s="5">
        <v>392.48148148148141</v>
      </c>
      <c r="I14" s="5"/>
      <c r="J14" s="5"/>
    </row>
    <row r="15" spans="2:10" ht="15" thickBot="1">
      <c r="B15" s="2">
        <v>38</v>
      </c>
      <c r="C15" s="2">
        <v>0</v>
      </c>
      <c r="E15" s="3" t="s">
        <v>18</v>
      </c>
      <c r="F15" s="3">
        <v>19</v>
      </c>
      <c r="G15" s="6">
        <v>12668</v>
      </c>
      <c r="H15" s="6"/>
      <c r="I15" s="6"/>
      <c r="J15" s="6"/>
    </row>
    <row r="16" spans="2:10" ht="15" thickBot="1">
      <c r="B16" s="2">
        <v>46</v>
      </c>
      <c r="C16" s="2">
        <v>0</v>
      </c>
    </row>
    <row r="17" spans="2:13">
      <c r="B17" s="2">
        <v>94</v>
      </c>
      <c r="C17" s="2">
        <v>1</v>
      </c>
      <c r="E17" s="4"/>
      <c r="F17" s="4" t="s">
        <v>25</v>
      </c>
      <c r="G17" s="4" t="s">
        <v>13</v>
      </c>
      <c r="H17" s="4" t="s">
        <v>26</v>
      </c>
      <c r="I17" s="4" t="s">
        <v>27</v>
      </c>
      <c r="J17" s="4" t="s">
        <v>28</v>
      </c>
      <c r="K17" s="4" t="s">
        <v>29</v>
      </c>
      <c r="L17" s="4" t="s">
        <v>30</v>
      </c>
      <c r="M17" s="4" t="s">
        <v>31</v>
      </c>
    </row>
    <row r="18" spans="2:13">
      <c r="B18" s="2">
        <v>122</v>
      </c>
      <c r="C18" s="2">
        <v>1</v>
      </c>
      <c r="E18" t="s">
        <v>19</v>
      </c>
      <c r="F18" s="15">
        <v>53.333333333333329</v>
      </c>
      <c r="G18" s="15">
        <v>5.7189850606079382</v>
      </c>
      <c r="H18" s="15">
        <v>9.3256640414556173</v>
      </c>
      <c r="I18" s="15">
        <v>2.5862396945521628E-8</v>
      </c>
      <c r="J18" s="15">
        <v>41.318191571692886</v>
      </c>
      <c r="K18" s="15">
        <v>65.348475094973779</v>
      </c>
      <c r="L18" s="15">
        <v>41.318191571692886</v>
      </c>
      <c r="M18" s="15">
        <v>65.348475094973779</v>
      </c>
    </row>
    <row r="19" spans="2:13" ht="15" thickBot="1">
      <c r="B19" s="2">
        <v>34</v>
      </c>
      <c r="C19" s="2">
        <v>0</v>
      </c>
      <c r="E19" s="3" t="s">
        <v>4</v>
      </c>
      <c r="F19" s="16">
        <v>34.166666666666671</v>
      </c>
      <c r="G19" s="16">
        <v>9.0425093479985943</v>
      </c>
      <c r="H19" s="16">
        <v>3.778449692642992</v>
      </c>
      <c r="I19" s="16">
        <v>1.3759021600571793E-3</v>
      </c>
      <c r="J19" s="16">
        <v>15.169059478370809</v>
      </c>
      <c r="K19" s="16">
        <v>53.164273854962538</v>
      </c>
      <c r="L19" s="16">
        <v>15.169059478370809</v>
      </c>
      <c r="M19" s="16">
        <v>53.164273854962538</v>
      </c>
    </row>
    <row r="20" spans="2:13">
      <c r="B20" s="2">
        <v>38</v>
      </c>
      <c r="C20" s="2">
        <v>0</v>
      </c>
    </row>
    <row r="21" spans="2:13">
      <c r="B21" s="2">
        <v>62</v>
      </c>
      <c r="C21" s="2">
        <v>0</v>
      </c>
    </row>
    <row r="22" spans="2:13">
      <c r="B22" s="2">
        <v>54</v>
      </c>
      <c r="C22" s="2">
        <v>0</v>
      </c>
    </row>
    <row r="23" spans="2:13">
      <c r="B23" s="2">
        <v>90</v>
      </c>
      <c r="C23" s="2">
        <v>0</v>
      </c>
      <c r="E23" t="s">
        <v>42</v>
      </c>
    </row>
    <row r="24" spans="2:13" ht="15" thickBot="1"/>
    <row r="25" spans="2:13">
      <c r="E25" s="4" t="s">
        <v>43</v>
      </c>
      <c r="F25" s="4" t="s">
        <v>44</v>
      </c>
      <c r="G25" s="4" t="s">
        <v>17</v>
      </c>
      <c r="H25" s="25" t="s">
        <v>45</v>
      </c>
    </row>
    <row r="26" spans="2:13">
      <c r="E26">
        <v>1</v>
      </c>
      <c r="F26" s="5">
        <v>53.333333333333329</v>
      </c>
      <c r="G26" s="5">
        <v>-15.333333333333329</v>
      </c>
      <c r="H26" s="15">
        <f>SUMSQ(G26:G45)</f>
        <v>7064.6666666666661</v>
      </c>
    </row>
    <row r="27" spans="2:13">
      <c r="E27">
        <v>2</v>
      </c>
      <c r="F27" s="5">
        <v>53.333333333333329</v>
      </c>
      <c r="G27" s="5">
        <v>-11.333333333333329</v>
      </c>
    </row>
    <row r="28" spans="2:13">
      <c r="E28">
        <v>3</v>
      </c>
      <c r="F28" s="5">
        <v>87.5</v>
      </c>
      <c r="G28" s="5">
        <v>14.5</v>
      </c>
    </row>
    <row r="29" spans="2:13">
      <c r="E29">
        <v>4</v>
      </c>
      <c r="F29" s="5">
        <v>53.333333333333329</v>
      </c>
      <c r="G29" s="5">
        <v>16.666666666666671</v>
      </c>
    </row>
    <row r="30" spans="2:13">
      <c r="E30">
        <v>5</v>
      </c>
      <c r="F30" s="5">
        <v>87.5</v>
      </c>
      <c r="G30" s="5">
        <v>22.5</v>
      </c>
    </row>
    <row r="31" spans="2:13">
      <c r="E31">
        <v>6</v>
      </c>
      <c r="F31" s="5">
        <v>53.333333333333329</v>
      </c>
      <c r="G31" s="5">
        <v>4.6666666666666714</v>
      </c>
    </row>
    <row r="32" spans="2:13">
      <c r="E32">
        <v>7</v>
      </c>
      <c r="F32" s="5">
        <v>87.5</v>
      </c>
      <c r="G32" s="5">
        <v>-5.5</v>
      </c>
    </row>
    <row r="33" spans="5:7">
      <c r="E33">
        <v>8</v>
      </c>
      <c r="F33" s="5">
        <v>53.333333333333329</v>
      </c>
      <c r="G33" s="5">
        <v>16.666666666666671</v>
      </c>
    </row>
    <row r="34" spans="5:7">
      <c r="E34">
        <v>9</v>
      </c>
      <c r="F34" s="5">
        <v>87.5</v>
      </c>
      <c r="G34" s="5">
        <v>-25.5</v>
      </c>
    </row>
    <row r="35" spans="5:7">
      <c r="E35">
        <v>10</v>
      </c>
      <c r="F35" s="5">
        <v>87.5</v>
      </c>
      <c r="G35" s="5">
        <v>-29.5</v>
      </c>
    </row>
    <row r="36" spans="5:7">
      <c r="E36">
        <v>11</v>
      </c>
      <c r="F36" s="5">
        <v>87.5</v>
      </c>
      <c r="G36" s="5">
        <v>-17.5</v>
      </c>
    </row>
    <row r="37" spans="5:7">
      <c r="E37">
        <v>12</v>
      </c>
      <c r="F37" s="5">
        <v>53.333333333333329</v>
      </c>
      <c r="G37" s="5">
        <v>-15.333333333333329</v>
      </c>
    </row>
    <row r="38" spans="5:7">
      <c r="E38">
        <v>13</v>
      </c>
      <c r="F38" s="5">
        <v>53.333333333333329</v>
      </c>
      <c r="G38" s="5">
        <v>-7.3333333333333286</v>
      </c>
    </row>
    <row r="39" spans="5:7">
      <c r="E39">
        <v>14</v>
      </c>
      <c r="F39" s="5">
        <v>87.5</v>
      </c>
      <c r="G39" s="5">
        <v>6.5</v>
      </c>
    </row>
    <row r="40" spans="5:7">
      <c r="E40">
        <v>15</v>
      </c>
      <c r="F40" s="5">
        <v>87.5</v>
      </c>
      <c r="G40" s="5">
        <v>34.5</v>
      </c>
    </row>
    <row r="41" spans="5:7">
      <c r="E41">
        <v>16</v>
      </c>
      <c r="F41" s="5">
        <v>53.333333333333329</v>
      </c>
      <c r="G41" s="5">
        <v>-19.333333333333329</v>
      </c>
    </row>
    <row r="42" spans="5:7">
      <c r="E42">
        <v>17</v>
      </c>
      <c r="F42" s="5">
        <v>53.333333333333329</v>
      </c>
      <c r="G42" s="5">
        <v>-15.333333333333329</v>
      </c>
    </row>
    <row r="43" spans="5:7">
      <c r="E43">
        <v>18</v>
      </c>
      <c r="F43" s="5">
        <v>53.333333333333329</v>
      </c>
      <c r="G43" s="5">
        <v>8.6666666666666714</v>
      </c>
    </row>
    <row r="44" spans="5:7">
      <c r="E44">
        <v>19</v>
      </c>
      <c r="F44" s="5">
        <v>53.333333333333329</v>
      </c>
      <c r="G44" s="5">
        <v>0.6666666666666714</v>
      </c>
    </row>
    <row r="45" spans="5:7" ht="15" thickBot="1">
      <c r="E45" s="3">
        <v>20</v>
      </c>
      <c r="F45" s="6">
        <v>53.333333333333329</v>
      </c>
      <c r="G45" s="6">
        <v>36.666666666666671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293A5-635C-F44C-BD99-F9424E8ACD04}">
  <dimension ref="B1:M45"/>
  <sheetViews>
    <sheetView topLeftCell="A5" workbookViewId="0">
      <selection activeCell="H25" sqref="H25:H26"/>
    </sheetView>
  </sheetViews>
  <sheetFormatPr baseColWidth="10" defaultRowHeight="14"/>
  <cols>
    <col min="2" max="2" width="9.33203125" bestFit="1" customWidth="1"/>
    <col min="3" max="3" width="14.1640625" bestFit="1" customWidth="1"/>
    <col min="6" max="6" width="16.33203125" bestFit="1" customWidth="1"/>
    <col min="7" max="7" width="12.33203125" bestFit="1" customWidth="1"/>
  </cols>
  <sheetData>
    <row r="1" spans="2:10">
      <c r="C1" s="25"/>
    </row>
    <row r="2" spans="2:10">
      <c r="B2" s="25"/>
      <c r="C2" s="25">
        <v>3</v>
      </c>
      <c r="E2" t="s">
        <v>8</v>
      </c>
    </row>
    <row r="3" spans="2:10" ht="15" thickBot="1">
      <c r="B3" s="2" t="s">
        <v>1</v>
      </c>
      <c r="C3" s="2" t="s">
        <v>7</v>
      </c>
    </row>
    <row r="4" spans="2:10">
      <c r="B4" s="2">
        <v>38</v>
      </c>
      <c r="C4" s="2">
        <v>0</v>
      </c>
      <c r="E4" s="14" t="s">
        <v>9</v>
      </c>
      <c r="F4" s="14"/>
    </row>
    <row r="5" spans="2:10">
      <c r="B5" s="2">
        <v>42</v>
      </c>
      <c r="C5" s="2">
        <v>0</v>
      </c>
      <c r="E5" t="s">
        <v>10</v>
      </c>
      <c r="F5" s="5">
        <v>0.62062110858016384</v>
      </c>
    </row>
    <row r="6" spans="2:10">
      <c r="B6" s="2">
        <v>102</v>
      </c>
      <c r="C6" s="2">
        <v>1</v>
      </c>
      <c r="E6" t="s">
        <v>11</v>
      </c>
      <c r="F6" s="5">
        <v>0.38517056041527153</v>
      </c>
    </row>
    <row r="7" spans="2:10">
      <c r="B7" s="2">
        <v>70</v>
      </c>
      <c r="C7" s="2">
        <v>0</v>
      </c>
      <c r="E7" t="s">
        <v>12</v>
      </c>
      <c r="F7" s="5">
        <v>0.35101336932723104</v>
      </c>
    </row>
    <row r="8" spans="2:10">
      <c r="B8" s="2">
        <v>110</v>
      </c>
      <c r="C8" s="2">
        <v>1</v>
      </c>
      <c r="E8" t="s">
        <v>13</v>
      </c>
      <c r="F8" s="5">
        <v>20.801521499719598</v>
      </c>
    </row>
    <row r="9" spans="2:10" ht="15" thickBot="1">
      <c r="B9" s="2">
        <v>58</v>
      </c>
      <c r="C9" s="2">
        <v>0</v>
      </c>
      <c r="E9" s="3" t="s">
        <v>14</v>
      </c>
      <c r="F9" s="3">
        <v>20</v>
      </c>
    </row>
    <row r="10" spans="2:10">
      <c r="B10" s="2">
        <v>82</v>
      </c>
      <c r="C10" s="2">
        <v>0</v>
      </c>
    </row>
    <row r="11" spans="2:10" ht="15" thickBot="1">
      <c r="B11" s="2">
        <v>70</v>
      </c>
      <c r="C11" s="2">
        <v>0</v>
      </c>
      <c r="E11" t="s">
        <v>15</v>
      </c>
    </row>
    <row r="12" spans="2:10">
      <c r="B12" s="2">
        <v>62</v>
      </c>
      <c r="C12" s="2">
        <v>1</v>
      </c>
      <c r="E12" s="4"/>
      <c r="F12" s="4" t="s">
        <v>20</v>
      </c>
      <c r="G12" s="4" t="s">
        <v>21</v>
      </c>
      <c r="H12" s="4" t="s">
        <v>22</v>
      </c>
      <c r="I12" s="4" t="s">
        <v>23</v>
      </c>
      <c r="J12" s="4" t="s">
        <v>24</v>
      </c>
    </row>
    <row r="13" spans="2:10">
      <c r="B13" s="2">
        <v>58</v>
      </c>
      <c r="C13" s="2">
        <v>1</v>
      </c>
      <c r="E13" t="s">
        <v>16</v>
      </c>
      <c r="F13">
        <v>1</v>
      </c>
      <c r="G13" s="15">
        <v>4879.3406593406598</v>
      </c>
      <c r="H13" s="15">
        <v>4879.3406593406598</v>
      </c>
      <c r="I13" s="15">
        <v>11.276412027631045</v>
      </c>
      <c r="J13" s="15">
        <v>3.5021242954257448E-3</v>
      </c>
    </row>
    <row r="14" spans="2:10">
      <c r="B14" s="2">
        <v>70</v>
      </c>
      <c r="C14" s="2">
        <v>1</v>
      </c>
      <c r="E14" t="s">
        <v>17</v>
      </c>
      <c r="F14">
        <v>18</v>
      </c>
      <c r="G14" s="15">
        <v>7788.6593406593402</v>
      </c>
      <c r="H14" s="15">
        <v>432.7032967032967</v>
      </c>
      <c r="I14" s="15"/>
      <c r="J14" s="15"/>
    </row>
    <row r="15" spans="2:10" ht="15" thickBot="1">
      <c r="B15" s="2">
        <v>38</v>
      </c>
      <c r="C15" s="2">
        <v>0</v>
      </c>
      <c r="E15" s="3" t="s">
        <v>18</v>
      </c>
      <c r="F15" s="3">
        <v>19</v>
      </c>
      <c r="G15" s="3">
        <v>12668</v>
      </c>
      <c r="H15" s="3"/>
      <c r="I15" s="3"/>
      <c r="J15" s="3"/>
    </row>
    <row r="16" spans="2:10" ht="15" thickBot="1">
      <c r="B16" s="2">
        <v>46</v>
      </c>
      <c r="C16" s="2">
        <v>0</v>
      </c>
    </row>
    <row r="17" spans="2:13">
      <c r="B17" s="2">
        <v>94</v>
      </c>
      <c r="C17" s="2">
        <v>1</v>
      </c>
      <c r="E17" s="4"/>
      <c r="F17" s="4" t="s">
        <v>25</v>
      </c>
      <c r="G17" s="4" t="s">
        <v>13</v>
      </c>
      <c r="H17" s="4" t="s">
        <v>26</v>
      </c>
      <c r="I17" s="4" t="s">
        <v>27</v>
      </c>
      <c r="J17" s="4" t="s">
        <v>28</v>
      </c>
      <c r="K17" s="4" t="s">
        <v>29</v>
      </c>
      <c r="L17" s="4" t="s">
        <v>30</v>
      </c>
      <c r="M17" s="4" t="s">
        <v>31</v>
      </c>
    </row>
    <row r="18" spans="2:13">
      <c r="B18" s="2">
        <v>122</v>
      </c>
      <c r="C18" s="2">
        <v>1</v>
      </c>
      <c r="E18" t="s">
        <v>19</v>
      </c>
      <c r="F18" s="15">
        <v>55.538461538461547</v>
      </c>
      <c r="G18" s="15">
        <v>5.7693040288388913</v>
      </c>
      <c r="H18" s="15">
        <v>9.626544425608822</v>
      </c>
      <c r="I18" s="15">
        <v>1.5990463056850815E-8</v>
      </c>
      <c r="J18" s="15">
        <v>43.417603547422502</v>
      </c>
      <c r="K18" s="15">
        <v>67.659319529500593</v>
      </c>
      <c r="L18" s="15">
        <v>43.417603547422502</v>
      </c>
      <c r="M18" s="15">
        <v>67.659319529500593</v>
      </c>
    </row>
    <row r="19" spans="2:13" ht="15" thickBot="1">
      <c r="B19" s="2">
        <v>34</v>
      </c>
      <c r="C19" s="2">
        <v>0</v>
      </c>
      <c r="E19" s="3" t="s">
        <v>6</v>
      </c>
      <c r="F19" s="16">
        <v>32.74725274725273</v>
      </c>
      <c r="G19" s="16">
        <v>9.751903693591121</v>
      </c>
      <c r="H19" s="16">
        <v>3.3580369306532409</v>
      </c>
      <c r="I19" s="16">
        <v>3.5021242954257543E-3</v>
      </c>
      <c r="J19" s="16">
        <v>12.25926334307916</v>
      </c>
      <c r="K19" s="16">
        <v>53.235242151426299</v>
      </c>
      <c r="L19" s="16">
        <v>12.25926334307916</v>
      </c>
      <c r="M19" s="16">
        <v>53.235242151426299</v>
      </c>
    </row>
    <row r="20" spans="2:13">
      <c r="B20" s="2">
        <v>38</v>
      </c>
      <c r="C20" s="2">
        <v>0</v>
      </c>
    </row>
    <row r="21" spans="2:13">
      <c r="B21" s="2">
        <v>62</v>
      </c>
      <c r="C21" s="2">
        <v>0</v>
      </c>
    </row>
    <row r="22" spans="2:13">
      <c r="B22" s="2">
        <v>54</v>
      </c>
      <c r="C22" s="2">
        <v>0</v>
      </c>
    </row>
    <row r="23" spans="2:13">
      <c r="B23" s="2">
        <v>90</v>
      </c>
      <c r="C23" s="2">
        <v>0</v>
      </c>
      <c r="E23" t="s">
        <v>42</v>
      </c>
    </row>
    <row r="24" spans="2:13" ht="15" thickBot="1"/>
    <row r="25" spans="2:13">
      <c r="E25" s="4" t="s">
        <v>43</v>
      </c>
      <c r="F25" s="4" t="s">
        <v>44</v>
      </c>
      <c r="G25" s="4" t="s">
        <v>17</v>
      </c>
      <c r="H25" s="25" t="s">
        <v>45</v>
      </c>
    </row>
    <row r="26" spans="2:13">
      <c r="E26">
        <v>1</v>
      </c>
      <c r="F26" s="15">
        <v>55.538461538461547</v>
      </c>
      <c r="G26" s="15">
        <v>-17.538461538461547</v>
      </c>
      <c r="H26" s="15">
        <f>SUMSQ(G26:G45)</f>
        <v>7788.6593406593429</v>
      </c>
    </row>
    <row r="27" spans="2:13">
      <c r="E27">
        <v>2</v>
      </c>
      <c r="F27" s="15">
        <v>55.538461538461547</v>
      </c>
      <c r="G27" s="15">
        <v>-13.538461538461547</v>
      </c>
    </row>
    <row r="28" spans="2:13">
      <c r="E28">
        <v>3</v>
      </c>
      <c r="F28" s="15">
        <v>88.285714285714278</v>
      </c>
      <c r="G28" s="15">
        <v>13.714285714285722</v>
      </c>
    </row>
    <row r="29" spans="2:13">
      <c r="E29">
        <v>4</v>
      </c>
      <c r="F29" s="15">
        <v>55.538461538461547</v>
      </c>
      <c r="G29" s="15">
        <v>14.461538461538453</v>
      </c>
    </row>
    <row r="30" spans="2:13">
      <c r="E30">
        <v>5</v>
      </c>
      <c r="F30" s="15">
        <v>88.285714285714278</v>
      </c>
      <c r="G30" s="15">
        <v>21.714285714285722</v>
      </c>
    </row>
    <row r="31" spans="2:13">
      <c r="E31">
        <v>6</v>
      </c>
      <c r="F31" s="15">
        <v>55.538461538461547</v>
      </c>
      <c r="G31" s="15">
        <v>2.4615384615384528</v>
      </c>
    </row>
    <row r="32" spans="2:13">
      <c r="E32">
        <v>7</v>
      </c>
      <c r="F32" s="15">
        <v>55.538461538461547</v>
      </c>
      <c r="G32" s="15">
        <v>26.461538461538453</v>
      </c>
    </row>
    <row r="33" spans="5:7">
      <c r="E33">
        <v>8</v>
      </c>
      <c r="F33" s="15">
        <v>55.538461538461547</v>
      </c>
      <c r="G33" s="15">
        <v>14.461538461538453</v>
      </c>
    </row>
    <row r="34" spans="5:7">
      <c r="E34">
        <v>9</v>
      </c>
      <c r="F34" s="15">
        <v>88.285714285714278</v>
      </c>
      <c r="G34" s="15">
        <v>-26.285714285714278</v>
      </c>
    </row>
    <row r="35" spans="5:7">
      <c r="E35">
        <v>10</v>
      </c>
      <c r="F35" s="15">
        <v>88.285714285714278</v>
      </c>
      <c r="G35" s="15">
        <v>-30.285714285714278</v>
      </c>
    </row>
    <row r="36" spans="5:7">
      <c r="E36">
        <v>11</v>
      </c>
      <c r="F36" s="15">
        <v>88.285714285714278</v>
      </c>
      <c r="G36" s="15">
        <v>-18.285714285714278</v>
      </c>
    </row>
    <row r="37" spans="5:7">
      <c r="E37">
        <v>12</v>
      </c>
      <c r="F37" s="15">
        <v>55.538461538461547</v>
      </c>
      <c r="G37" s="15">
        <v>-17.538461538461547</v>
      </c>
    </row>
    <row r="38" spans="5:7">
      <c r="E38">
        <v>13</v>
      </c>
      <c r="F38" s="15">
        <v>55.538461538461547</v>
      </c>
      <c r="G38" s="15">
        <v>-9.5384615384615472</v>
      </c>
    </row>
    <row r="39" spans="5:7">
      <c r="E39">
        <v>14</v>
      </c>
      <c r="F39" s="15">
        <v>88.285714285714278</v>
      </c>
      <c r="G39" s="15">
        <v>5.7142857142857224</v>
      </c>
    </row>
    <row r="40" spans="5:7">
      <c r="E40">
        <v>15</v>
      </c>
      <c r="F40" s="15">
        <v>88.285714285714278</v>
      </c>
      <c r="G40" s="15">
        <v>33.714285714285722</v>
      </c>
    </row>
    <row r="41" spans="5:7">
      <c r="E41">
        <v>16</v>
      </c>
      <c r="F41" s="15">
        <v>55.538461538461547</v>
      </c>
      <c r="G41" s="15">
        <v>-21.538461538461547</v>
      </c>
    </row>
    <row r="42" spans="5:7">
      <c r="E42">
        <v>17</v>
      </c>
      <c r="F42" s="15">
        <v>55.538461538461547</v>
      </c>
      <c r="G42" s="15">
        <v>-17.538461538461547</v>
      </c>
    </row>
    <row r="43" spans="5:7">
      <c r="E43">
        <v>18</v>
      </c>
      <c r="F43" s="15">
        <v>55.538461538461547</v>
      </c>
      <c r="G43" s="15">
        <v>6.4615384615384528</v>
      </c>
    </row>
    <row r="44" spans="5:7">
      <c r="E44">
        <v>19</v>
      </c>
      <c r="F44" s="15">
        <v>55.538461538461547</v>
      </c>
      <c r="G44" s="15">
        <v>-1.5384615384615472</v>
      </c>
    </row>
    <row r="45" spans="5:7" ht="15" thickBot="1">
      <c r="E45" s="3">
        <v>20</v>
      </c>
      <c r="F45" s="16">
        <v>55.538461538461547</v>
      </c>
      <c r="G45" s="16">
        <v>34.461538461538453</v>
      </c>
    </row>
  </sheetData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903A8-79CB-C643-8A20-D756B55663D9}">
  <dimension ref="B1:N46"/>
  <sheetViews>
    <sheetView topLeftCell="A7" workbookViewId="0">
      <selection activeCell="I26" sqref="I26:I27"/>
    </sheetView>
  </sheetViews>
  <sheetFormatPr baseColWidth="10" defaultRowHeight="14"/>
  <cols>
    <col min="2" max="2" width="9.33203125" bestFit="1" customWidth="1"/>
    <col min="3" max="3" width="15" bestFit="1" customWidth="1"/>
    <col min="4" max="4" width="11.1640625" bestFit="1" customWidth="1"/>
    <col min="7" max="7" width="16.33203125" bestFit="1" customWidth="1"/>
    <col min="8" max="8" width="12.33203125" bestFit="1" customWidth="1"/>
  </cols>
  <sheetData>
    <row r="1" spans="2:11">
      <c r="C1" s="31" t="s">
        <v>34</v>
      </c>
      <c r="D1" s="31"/>
    </row>
    <row r="2" spans="2:11">
      <c r="B2" s="25"/>
      <c r="C2" s="25">
        <v>1</v>
      </c>
      <c r="D2" s="25">
        <v>2</v>
      </c>
      <c r="F2" t="s">
        <v>8</v>
      </c>
    </row>
    <row r="3" spans="2:11" ht="15" thickBot="1">
      <c r="B3" s="2" t="s">
        <v>1</v>
      </c>
      <c r="C3" s="2" t="s">
        <v>3</v>
      </c>
      <c r="D3" s="2" t="s">
        <v>5</v>
      </c>
    </row>
    <row r="4" spans="2:11">
      <c r="B4" s="2">
        <v>38</v>
      </c>
      <c r="C4" s="2">
        <v>8</v>
      </c>
      <c r="D4" s="2">
        <v>0</v>
      </c>
      <c r="F4" s="14" t="s">
        <v>9</v>
      </c>
      <c r="G4" s="14"/>
    </row>
    <row r="5" spans="2:11">
      <c r="B5" s="2">
        <v>42</v>
      </c>
      <c r="C5" s="2">
        <v>12</v>
      </c>
      <c r="D5" s="2">
        <v>0</v>
      </c>
      <c r="F5" t="s">
        <v>10</v>
      </c>
      <c r="G5" s="5">
        <v>0.88393893081037256</v>
      </c>
    </row>
    <row r="6" spans="2:11">
      <c r="B6" s="2">
        <v>102</v>
      </c>
      <c r="C6" s="2">
        <v>11</v>
      </c>
      <c r="D6" s="2">
        <v>1</v>
      </c>
      <c r="F6" t="s">
        <v>11</v>
      </c>
      <c r="G6" s="5">
        <v>0.78134803340218462</v>
      </c>
    </row>
    <row r="7" spans="2:11">
      <c r="B7" s="2">
        <v>70</v>
      </c>
      <c r="C7" s="2">
        <v>10</v>
      </c>
      <c r="D7" s="2">
        <v>0</v>
      </c>
      <c r="F7" t="s">
        <v>12</v>
      </c>
      <c r="G7" s="5">
        <v>0.75562427262597109</v>
      </c>
    </row>
    <row r="8" spans="2:11">
      <c r="B8" s="2">
        <v>110</v>
      </c>
      <c r="C8" s="2">
        <v>26</v>
      </c>
      <c r="D8" s="2">
        <v>1</v>
      </c>
      <c r="F8" t="s">
        <v>13</v>
      </c>
      <c r="G8" s="5">
        <v>12.764572094533243</v>
      </c>
    </row>
    <row r="9" spans="2:11" ht="15" thickBot="1">
      <c r="B9" s="2">
        <v>58</v>
      </c>
      <c r="C9" s="2">
        <v>21</v>
      </c>
      <c r="D9" s="2">
        <v>0</v>
      </c>
      <c r="F9" s="3" t="s">
        <v>14</v>
      </c>
      <c r="G9" s="3">
        <v>20</v>
      </c>
    </row>
    <row r="10" spans="2:11">
      <c r="B10" s="2">
        <v>82</v>
      </c>
      <c r="C10" s="2">
        <v>13</v>
      </c>
      <c r="D10" s="2">
        <v>1</v>
      </c>
    </row>
    <row r="11" spans="2:11" ht="15" thickBot="1">
      <c r="B11" s="2">
        <v>70</v>
      </c>
      <c r="C11" s="2">
        <v>24</v>
      </c>
      <c r="D11" s="2">
        <v>0</v>
      </c>
      <c r="F11" t="s">
        <v>15</v>
      </c>
    </row>
    <row r="12" spans="2:11">
      <c r="B12" s="2">
        <v>62</v>
      </c>
      <c r="C12" s="2">
        <v>10</v>
      </c>
      <c r="D12" s="2">
        <v>1</v>
      </c>
      <c r="F12" s="4"/>
      <c r="G12" s="4" t="s">
        <v>20</v>
      </c>
      <c r="H12" s="4" t="s">
        <v>21</v>
      </c>
      <c r="I12" s="4" t="s">
        <v>22</v>
      </c>
      <c r="J12" s="4" t="s">
        <v>23</v>
      </c>
      <c r="K12" s="4" t="s">
        <v>24</v>
      </c>
    </row>
    <row r="13" spans="2:11">
      <c r="B13" s="2">
        <v>58</v>
      </c>
      <c r="C13" s="2">
        <v>15</v>
      </c>
      <c r="D13" s="2">
        <v>1</v>
      </c>
      <c r="F13" t="s">
        <v>16</v>
      </c>
      <c r="G13">
        <v>2</v>
      </c>
      <c r="H13" s="5">
        <v>9898.1168871388745</v>
      </c>
      <c r="I13" s="5">
        <v>4949.0584435694373</v>
      </c>
      <c r="J13" s="5">
        <v>30.374564598061685</v>
      </c>
      <c r="K13" s="5">
        <v>2.4428893519975871E-6</v>
      </c>
    </row>
    <row r="14" spans="2:11">
      <c r="B14" s="2">
        <v>70</v>
      </c>
      <c r="C14" s="2">
        <v>9</v>
      </c>
      <c r="D14" s="2">
        <v>1</v>
      </c>
      <c r="F14" t="s">
        <v>17</v>
      </c>
      <c r="G14">
        <v>17</v>
      </c>
      <c r="H14" s="5">
        <v>2769.883112861125</v>
      </c>
      <c r="I14" s="5">
        <v>162.93430075653677</v>
      </c>
      <c r="J14" s="5"/>
      <c r="K14" s="5"/>
    </row>
    <row r="15" spans="2:11" ht="15" thickBot="1">
      <c r="B15" s="2">
        <v>38</v>
      </c>
      <c r="C15" s="2">
        <v>7</v>
      </c>
      <c r="D15" s="2">
        <v>0</v>
      </c>
      <c r="F15" s="3" t="s">
        <v>18</v>
      </c>
      <c r="G15" s="3">
        <v>19</v>
      </c>
      <c r="H15" s="3">
        <v>12668</v>
      </c>
      <c r="I15" s="3"/>
      <c r="J15" s="3"/>
      <c r="K15" s="3"/>
    </row>
    <row r="16" spans="2:11" ht="15" thickBot="1">
      <c r="B16" s="2">
        <v>46</v>
      </c>
      <c r="C16" s="2">
        <v>9</v>
      </c>
      <c r="D16" s="2">
        <v>0</v>
      </c>
    </row>
    <row r="17" spans="2:14">
      <c r="B17" s="2">
        <v>94</v>
      </c>
      <c r="C17" s="2">
        <v>15</v>
      </c>
      <c r="D17" s="2">
        <v>1</v>
      </c>
      <c r="F17" s="4"/>
      <c r="G17" s="4" t="s">
        <v>25</v>
      </c>
      <c r="H17" s="4" t="s">
        <v>13</v>
      </c>
      <c r="I17" s="4" t="s">
        <v>26</v>
      </c>
      <c r="J17" s="4" t="s">
        <v>27</v>
      </c>
      <c r="K17" s="4" t="s">
        <v>28</v>
      </c>
      <c r="L17" s="4" t="s">
        <v>29</v>
      </c>
      <c r="M17" s="4" t="s">
        <v>30</v>
      </c>
      <c r="N17" s="4" t="s">
        <v>31</v>
      </c>
    </row>
    <row r="18" spans="2:14">
      <c r="B18" s="2">
        <v>122</v>
      </c>
      <c r="C18" s="2">
        <v>30</v>
      </c>
      <c r="D18" s="2">
        <v>1</v>
      </c>
      <c r="F18" t="s">
        <v>19</v>
      </c>
      <c r="G18" s="15">
        <v>26.462018316152722</v>
      </c>
      <c r="H18" s="15">
        <v>6.4008949787509444</v>
      </c>
      <c r="I18" s="15">
        <v>4.1341122458654143</v>
      </c>
      <c r="J18" s="15">
        <v>6.9362635489813207E-4</v>
      </c>
      <c r="K18" s="15">
        <v>12.957310377908922</v>
      </c>
      <c r="L18" s="15">
        <v>39.966726254396526</v>
      </c>
      <c r="M18" s="15">
        <v>12.957310377908922</v>
      </c>
      <c r="N18" s="15">
        <v>39.966726254396526</v>
      </c>
    </row>
    <row r="19" spans="2:14">
      <c r="B19" s="2">
        <v>34</v>
      </c>
      <c r="C19" s="2">
        <v>4</v>
      </c>
      <c r="D19" s="2">
        <v>0</v>
      </c>
      <c r="F19" t="s">
        <v>2</v>
      </c>
      <c r="G19" s="15">
        <v>2.135468743087201</v>
      </c>
      <c r="H19" s="15">
        <v>0.41593822956157361</v>
      </c>
      <c r="I19" s="15">
        <v>5.1341006700396985</v>
      </c>
      <c r="J19" s="15">
        <v>8.2849420490097608E-5</v>
      </c>
      <c r="K19" s="15">
        <v>1.2579157869417827</v>
      </c>
      <c r="L19" s="15">
        <v>3.0130216992326191</v>
      </c>
      <c r="M19" s="15">
        <v>1.2579157869417827</v>
      </c>
      <c r="N19" s="15">
        <v>3.0130216992326191</v>
      </c>
    </row>
    <row r="20" spans="2:14" ht="15" thickBot="1">
      <c r="B20" s="2">
        <v>38</v>
      </c>
      <c r="C20" s="2">
        <v>6</v>
      </c>
      <c r="D20" s="2">
        <v>0</v>
      </c>
      <c r="F20" s="3" t="s">
        <v>4</v>
      </c>
      <c r="G20" s="16">
        <v>26.603548201566163</v>
      </c>
      <c r="H20" s="16">
        <v>6.0095517725332828</v>
      </c>
      <c r="I20" s="16">
        <v>4.4268772794600002</v>
      </c>
      <c r="J20" s="16">
        <v>3.6927058516798372E-4</v>
      </c>
      <c r="K20" s="16">
        <v>13.92450225607962</v>
      </c>
      <c r="L20" s="16">
        <v>39.282594147052706</v>
      </c>
      <c r="M20" s="16">
        <v>13.92450225607962</v>
      </c>
      <c r="N20" s="16">
        <v>39.282594147052706</v>
      </c>
    </row>
    <row r="21" spans="2:14">
      <c r="B21" s="2">
        <v>62</v>
      </c>
      <c r="C21" s="2">
        <v>17</v>
      </c>
      <c r="D21" s="2">
        <v>0</v>
      </c>
    </row>
    <row r="22" spans="2:14">
      <c r="B22" s="2">
        <v>54</v>
      </c>
      <c r="C22" s="2">
        <v>10</v>
      </c>
      <c r="D22" s="2">
        <v>0</v>
      </c>
    </row>
    <row r="23" spans="2:14">
      <c r="B23" s="2">
        <v>90</v>
      </c>
      <c r="C23" s="2">
        <v>23</v>
      </c>
      <c r="D23" s="2">
        <v>0</v>
      </c>
    </row>
    <row r="24" spans="2:14">
      <c r="F24" t="s">
        <v>42</v>
      </c>
    </row>
    <row r="25" spans="2:14" ht="15" thickBot="1"/>
    <row r="26" spans="2:14">
      <c r="F26" s="4" t="s">
        <v>43</v>
      </c>
      <c r="G26" s="4" t="s">
        <v>44</v>
      </c>
      <c r="H26" s="4" t="s">
        <v>17</v>
      </c>
      <c r="I26" s="25" t="s">
        <v>45</v>
      </c>
    </row>
    <row r="27" spans="2:14">
      <c r="F27">
        <v>1</v>
      </c>
      <c r="G27" s="15">
        <v>43.54576826085033</v>
      </c>
      <c r="H27" s="15">
        <v>-5.5457682608503305</v>
      </c>
      <c r="I27" s="15">
        <f>SUMSQ(H27:H46)</f>
        <v>2769.883112861125</v>
      </c>
    </row>
    <row r="28" spans="2:14">
      <c r="F28">
        <v>2</v>
      </c>
      <c r="G28" s="15">
        <v>52.087643233199131</v>
      </c>
      <c r="H28" s="15">
        <v>-10.087643233199131</v>
      </c>
    </row>
    <row r="29" spans="2:14">
      <c r="F29">
        <v>3</v>
      </c>
      <c r="G29" s="15">
        <v>76.555722691678099</v>
      </c>
      <c r="H29" s="15">
        <v>25.444277308321901</v>
      </c>
    </row>
    <row r="30" spans="2:14">
      <c r="F30">
        <v>4</v>
      </c>
      <c r="G30" s="15">
        <v>47.816705747024734</v>
      </c>
      <c r="H30" s="15">
        <v>22.183294252975266</v>
      </c>
    </row>
    <row r="31" spans="2:14">
      <c r="F31">
        <v>5</v>
      </c>
      <c r="G31" s="15">
        <v>108.5877538379861</v>
      </c>
      <c r="H31" s="15">
        <v>1.4122461620139006</v>
      </c>
    </row>
    <row r="32" spans="2:14">
      <c r="F32">
        <v>6</v>
      </c>
      <c r="G32" s="15">
        <v>71.306861920983948</v>
      </c>
      <c r="H32" s="15">
        <v>-13.306861920983948</v>
      </c>
    </row>
    <row r="33" spans="6:8">
      <c r="F33">
        <v>7</v>
      </c>
      <c r="G33" s="15">
        <v>80.826660177852489</v>
      </c>
      <c r="H33" s="15">
        <v>1.1733398221475113</v>
      </c>
    </row>
    <row r="34" spans="6:8">
      <c r="F34">
        <v>8</v>
      </c>
      <c r="G34" s="15">
        <v>77.71326815024554</v>
      </c>
      <c r="H34" s="15">
        <v>-7.7132681502455398</v>
      </c>
    </row>
    <row r="35" spans="6:8">
      <c r="F35">
        <v>9</v>
      </c>
      <c r="G35" s="15">
        <v>74.420253948590897</v>
      </c>
      <c r="H35" s="15">
        <v>-12.420253948590897</v>
      </c>
    </row>
    <row r="36" spans="6:8">
      <c r="F36">
        <v>10</v>
      </c>
      <c r="G36" s="15">
        <v>85.097597664026893</v>
      </c>
      <c r="H36" s="15">
        <v>-27.097597664026893</v>
      </c>
    </row>
    <row r="37" spans="6:8">
      <c r="F37">
        <v>11</v>
      </c>
      <c r="G37" s="15">
        <v>72.284785205503695</v>
      </c>
      <c r="H37" s="15">
        <v>-2.2847852055036952</v>
      </c>
    </row>
    <row r="38" spans="6:8">
      <c r="F38">
        <v>12</v>
      </c>
      <c r="G38" s="15">
        <v>41.410299517763129</v>
      </c>
      <c r="H38" s="15">
        <v>-3.4102995177631286</v>
      </c>
    </row>
    <row r="39" spans="6:8">
      <c r="F39">
        <v>13</v>
      </c>
      <c r="G39" s="15">
        <v>45.681237003937532</v>
      </c>
      <c r="H39" s="15">
        <v>0.31876299606246761</v>
      </c>
    </row>
    <row r="40" spans="6:8">
      <c r="F40">
        <v>14</v>
      </c>
      <c r="G40" s="15">
        <v>85.097597664026893</v>
      </c>
      <c r="H40" s="15">
        <v>8.9024023359731075</v>
      </c>
    </row>
    <row r="41" spans="6:8">
      <c r="F41">
        <v>15</v>
      </c>
      <c r="G41" s="15">
        <v>117.12962881033491</v>
      </c>
      <c r="H41" s="15">
        <v>4.870371189665093</v>
      </c>
    </row>
    <row r="42" spans="6:8">
      <c r="F42">
        <v>16</v>
      </c>
      <c r="G42" s="15">
        <v>35.00389328850153</v>
      </c>
      <c r="H42" s="15">
        <v>-1.0038932885015299</v>
      </c>
    </row>
    <row r="43" spans="6:8">
      <c r="F43">
        <v>17</v>
      </c>
      <c r="G43" s="15">
        <v>39.274830774675927</v>
      </c>
      <c r="H43" s="15">
        <v>-1.2748307746759266</v>
      </c>
    </row>
    <row r="44" spans="6:8">
      <c r="F44">
        <v>18</v>
      </c>
      <c r="G44" s="15">
        <v>62.764986948635141</v>
      </c>
      <c r="H44" s="15">
        <v>-0.76498694863514061</v>
      </c>
    </row>
    <row r="45" spans="6:8">
      <c r="F45">
        <v>19</v>
      </c>
      <c r="G45" s="15">
        <v>47.816705747024734</v>
      </c>
      <c r="H45" s="15">
        <v>6.1832942529752657</v>
      </c>
    </row>
    <row r="46" spans="6:8" ht="15" thickBot="1">
      <c r="F46" s="3">
        <v>20</v>
      </c>
      <c r="G46" s="16">
        <v>75.577799407158352</v>
      </c>
      <c r="H46" s="16">
        <v>14.422200592841648</v>
      </c>
    </row>
  </sheetData>
  <mergeCells count="1">
    <mergeCell ref="C1:D1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AE8BB-6770-AE44-A89B-DC8E41E334D1}">
  <dimension ref="B1:N46"/>
  <sheetViews>
    <sheetView topLeftCell="A7" workbookViewId="0">
      <selection activeCell="I26" sqref="I26:I27"/>
    </sheetView>
  </sheetViews>
  <sheetFormatPr baseColWidth="10" defaultRowHeight="14"/>
  <cols>
    <col min="2" max="2" width="9.33203125" bestFit="1" customWidth="1"/>
    <col min="3" max="3" width="15" bestFit="1" customWidth="1"/>
    <col min="4" max="4" width="14.1640625" bestFit="1" customWidth="1"/>
    <col min="6" max="6" width="15" bestFit="1" customWidth="1"/>
    <col min="7" max="7" width="16.33203125" bestFit="1" customWidth="1"/>
    <col min="8" max="8" width="12.33203125" bestFit="1" customWidth="1"/>
  </cols>
  <sheetData>
    <row r="1" spans="2:11">
      <c r="C1" s="31" t="s">
        <v>34</v>
      </c>
      <c r="D1" s="31"/>
    </row>
    <row r="2" spans="2:11">
      <c r="B2" s="25"/>
      <c r="C2" s="25">
        <v>1</v>
      </c>
      <c r="D2" s="25">
        <v>3</v>
      </c>
      <c r="F2" t="s">
        <v>8</v>
      </c>
    </row>
    <row r="3" spans="2:11" ht="15" thickBot="1">
      <c r="B3" s="2" t="s">
        <v>1</v>
      </c>
      <c r="C3" s="2" t="s">
        <v>3</v>
      </c>
      <c r="D3" s="2" t="s">
        <v>7</v>
      </c>
    </row>
    <row r="4" spans="2:11">
      <c r="B4" s="2">
        <v>38</v>
      </c>
      <c r="C4" s="2">
        <v>8</v>
      </c>
      <c r="D4" s="2">
        <v>0</v>
      </c>
      <c r="F4" s="14" t="s">
        <v>9</v>
      </c>
      <c r="G4" s="14"/>
    </row>
    <row r="5" spans="2:11">
      <c r="B5" s="2">
        <v>42</v>
      </c>
      <c r="C5" s="2">
        <v>12</v>
      </c>
      <c r="D5" s="2">
        <v>0</v>
      </c>
      <c r="F5" t="s">
        <v>10</v>
      </c>
      <c r="G5" s="5">
        <v>0.85162797012698277</v>
      </c>
    </row>
    <row r="6" spans="2:11">
      <c r="B6" s="2">
        <v>102</v>
      </c>
      <c r="C6" s="2">
        <v>11</v>
      </c>
      <c r="D6" s="2">
        <v>1</v>
      </c>
      <c r="F6" t="s">
        <v>11</v>
      </c>
      <c r="G6" s="5">
        <v>0.72527019950260507</v>
      </c>
    </row>
    <row r="7" spans="2:11">
      <c r="B7" s="2">
        <v>70</v>
      </c>
      <c r="C7" s="2">
        <v>10</v>
      </c>
      <c r="D7" s="2">
        <v>0</v>
      </c>
      <c r="F7" t="s">
        <v>12</v>
      </c>
      <c r="G7" s="5">
        <v>0.69294904650291156</v>
      </c>
    </row>
    <row r="8" spans="2:11">
      <c r="B8" s="2">
        <v>110</v>
      </c>
      <c r="C8" s="2">
        <v>26</v>
      </c>
      <c r="D8" s="2">
        <v>1</v>
      </c>
      <c r="F8" t="s">
        <v>13</v>
      </c>
      <c r="G8" s="5">
        <v>14.308115987091337</v>
      </c>
    </row>
    <row r="9" spans="2:11" ht="15" thickBot="1">
      <c r="B9" s="2">
        <v>58</v>
      </c>
      <c r="C9" s="2">
        <v>21</v>
      </c>
      <c r="D9" s="2">
        <v>0</v>
      </c>
      <c r="F9" s="3" t="s">
        <v>14</v>
      </c>
      <c r="G9" s="3">
        <v>20</v>
      </c>
    </row>
    <row r="10" spans="2:11">
      <c r="B10" s="2">
        <v>82</v>
      </c>
      <c r="C10" s="2">
        <v>13</v>
      </c>
      <c r="D10" s="2">
        <v>0</v>
      </c>
    </row>
    <row r="11" spans="2:11" ht="15" thickBot="1">
      <c r="B11" s="2">
        <v>70</v>
      </c>
      <c r="C11" s="2">
        <v>24</v>
      </c>
      <c r="D11" s="2">
        <v>0</v>
      </c>
      <c r="F11" t="s">
        <v>15</v>
      </c>
    </row>
    <row r="12" spans="2:11">
      <c r="B12" s="2">
        <v>62</v>
      </c>
      <c r="C12" s="2">
        <v>10</v>
      </c>
      <c r="D12" s="2">
        <v>1</v>
      </c>
      <c r="F12" s="4"/>
      <c r="G12" s="4" t="s">
        <v>20</v>
      </c>
      <c r="H12" s="4" t="s">
        <v>21</v>
      </c>
      <c r="I12" s="4" t="s">
        <v>22</v>
      </c>
      <c r="J12" s="4" t="s">
        <v>23</v>
      </c>
      <c r="K12" s="4" t="s">
        <v>24</v>
      </c>
    </row>
    <row r="13" spans="2:11">
      <c r="B13" s="2">
        <v>58</v>
      </c>
      <c r="C13" s="2">
        <v>15</v>
      </c>
      <c r="D13" s="2">
        <v>1</v>
      </c>
      <c r="F13" t="s">
        <v>16</v>
      </c>
      <c r="G13">
        <v>2</v>
      </c>
      <c r="H13" s="15">
        <v>9187.7228872990017</v>
      </c>
      <c r="I13" s="15">
        <v>4593.8614436495009</v>
      </c>
      <c r="J13" s="15">
        <v>22.439490308699149</v>
      </c>
      <c r="K13" s="15">
        <v>1.7009793904329405E-5</v>
      </c>
    </row>
    <row r="14" spans="2:11">
      <c r="B14" s="2">
        <v>70</v>
      </c>
      <c r="C14" s="2">
        <v>9</v>
      </c>
      <c r="D14" s="2">
        <v>1</v>
      </c>
      <c r="F14" t="s">
        <v>17</v>
      </c>
      <c r="G14">
        <v>17</v>
      </c>
      <c r="H14" s="15">
        <v>3480.2771127009987</v>
      </c>
      <c r="I14" s="15">
        <v>204.72218310005874</v>
      </c>
      <c r="J14" s="15"/>
      <c r="K14" s="15"/>
    </row>
    <row r="15" spans="2:11" ht="15" thickBot="1">
      <c r="B15" s="2">
        <v>38</v>
      </c>
      <c r="C15" s="2">
        <v>7</v>
      </c>
      <c r="D15" s="2">
        <v>0</v>
      </c>
      <c r="F15" s="3" t="s">
        <v>18</v>
      </c>
      <c r="G15" s="3">
        <v>19</v>
      </c>
      <c r="H15" s="3">
        <v>12668</v>
      </c>
      <c r="I15" s="3"/>
      <c r="J15" s="3"/>
      <c r="K15" s="3"/>
    </row>
    <row r="16" spans="2:11" ht="15" thickBot="1">
      <c r="B16" s="2">
        <v>46</v>
      </c>
      <c r="C16" s="2">
        <v>9</v>
      </c>
      <c r="D16" s="2">
        <v>0</v>
      </c>
    </row>
    <row r="17" spans="2:14">
      <c r="B17" s="2">
        <v>94</v>
      </c>
      <c r="C17" s="2">
        <v>15</v>
      </c>
      <c r="D17" s="2">
        <v>1</v>
      </c>
      <c r="F17" s="4"/>
      <c r="G17" s="4" t="s">
        <v>25</v>
      </c>
      <c r="H17" s="4" t="s">
        <v>13</v>
      </c>
      <c r="I17" s="4" t="s">
        <v>26</v>
      </c>
      <c r="J17" s="4" t="s">
        <v>27</v>
      </c>
      <c r="K17" s="4" t="s">
        <v>28</v>
      </c>
      <c r="L17" s="4" t="s">
        <v>29</v>
      </c>
      <c r="M17" s="4" t="s">
        <v>30</v>
      </c>
      <c r="N17" s="4" t="s">
        <v>31</v>
      </c>
    </row>
    <row r="18" spans="2:14">
      <c r="B18" s="2">
        <v>122</v>
      </c>
      <c r="C18" s="2">
        <v>30</v>
      </c>
      <c r="D18" s="2">
        <v>1</v>
      </c>
      <c r="F18" t="s">
        <v>19</v>
      </c>
      <c r="G18" s="15">
        <v>28.397109867535587</v>
      </c>
      <c r="H18" s="15">
        <v>7.1240110626412614</v>
      </c>
      <c r="I18" s="15">
        <v>3.9861125450031545</v>
      </c>
      <c r="J18" s="15">
        <v>9.5553231244958588E-4</v>
      </c>
      <c r="K18" s="15">
        <v>13.366760350918172</v>
      </c>
      <c r="L18" s="15">
        <v>43.427459384153003</v>
      </c>
      <c r="M18" s="15">
        <v>13.366760350918172</v>
      </c>
      <c r="N18" s="15">
        <v>43.427459384153003</v>
      </c>
    </row>
    <row r="19" spans="2:14">
      <c r="B19" s="2">
        <v>34</v>
      </c>
      <c r="C19" s="2">
        <v>4</v>
      </c>
      <c r="D19" s="2">
        <v>0</v>
      </c>
      <c r="F19" t="s">
        <v>2</v>
      </c>
      <c r="G19" s="15">
        <v>2.1514486080612034</v>
      </c>
      <c r="H19" s="15">
        <v>0.46898215256916953</v>
      </c>
      <c r="I19" s="15">
        <v>4.5874850381302927</v>
      </c>
      <c r="J19" s="15">
        <v>2.6195313312453163E-4</v>
      </c>
      <c r="K19" s="15">
        <v>1.1619827568449681</v>
      </c>
      <c r="L19" s="15">
        <v>3.1409144592774387</v>
      </c>
      <c r="M19" s="15">
        <v>1.1619827568449681</v>
      </c>
      <c r="N19" s="15">
        <v>3.1409144592774387</v>
      </c>
    </row>
    <row r="20" spans="2:14" ht="15" thickBot="1">
      <c r="B20" s="2">
        <v>38</v>
      </c>
      <c r="C20" s="2">
        <v>6</v>
      </c>
      <c r="D20" s="2">
        <v>0</v>
      </c>
      <c r="F20" s="3" t="s">
        <v>6</v>
      </c>
      <c r="G20" s="16">
        <v>24.236027484593038</v>
      </c>
      <c r="H20" s="16">
        <v>6.9596031835103362</v>
      </c>
      <c r="I20" s="16">
        <v>3.4823864012845474</v>
      </c>
      <c r="J20" s="16">
        <v>2.8508461224783471E-3</v>
      </c>
      <c r="K20" s="16">
        <v>9.5525482724845858</v>
      </c>
      <c r="L20" s="16">
        <v>38.91950669670149</v>
      </c>
      <c r="M20" s="16">
        <v>9.5525482724845858</v>
      </c>
      <c r="N20" s="16">
        <v>38.91950669670149</v>
      </c>
    </row>
    <row r="21" spans="2:14">
      <c r="B21" s="2">
        <v>62</v>
      </c>
      <c r="C21" s="2">
        <v>17</v>
      </c>
      <c r="D21" s="2">
        <v>0</v>
      </c>
    </row>
    <row r="22" spans="2:14">
      <c r="B22" s="2">
        <v>54</v>
      </c>
      <c r="C22" s="2">
        <v>10</v>
      </c>
      <c r="D22" s="2">
        <v>0</v>
      </c>
    </row>
    <row r="23" spans="2:14">
      <c r="B23" s="2">
        <v>90</v>
      </c>
      <c r="C23" s="2">
        <v>23</v>
      </c>
      <c r="D23" s="2">
        <v>0</v>
      </c>
    </row>
    <row r="24" spans="2:14">
      <c r="F24" t="s">
        <v>42</v>
      </c>
    </row>
    <row r="25" spans="2:14" ht="15" thickBot="1"/>
    <row r="26" spans="2:14">
      <c r="F26" s="4" t="s">
        <v>43</v>
      </c>
      <c r="G26" s="4" t="s">
        <v>44</v>
      </c>
      <c r="H26" s="4" t="s">
        <v>17</v>
      </c>
      <c r="I26" s="25" t="s">
        <v>45</v>
      </c>
    </row>
    <row r="27" spans="2:14">
      <c r="F27">
        <v>1</v>
      </c>
      <c r="G27" s="15">
        <v>45.608698732025218</v>
      </c>
      <c r="H27" s="15">
        <v>-7.6086987320252177</v>
      </c>
      <c r="I27" s="15">
        <f>SUMSQ(H27:H46)</f>
        <v>3480.2771127009983</v>
      </c>
    </row>
    <row r="28" spans="2:14">
      <c r="F28">
        <v>2</v>
      </c>
      <c r="G28" s="15">
        <v>54.214493164270024</v>
      </c>
      <c r="H28" s="15">
        <v>-12.214493164270024</v>
      </c>
    </row>
    <row r="29" spans="2:14">
      <c r="F29">
        <v>3</v>
      </c>
      <c r="G29" s="15">
        <v>76.29907204080186</v>
      </c>
      <c r="H29" s="15">
        <v>25.70092795919814</v>
      </c>
    </row>
    <row r="30" spans="2:14">
      <c r="F30">
        <v>4</v>
      </c>
      <c r="G30" s="15">
        <v>49.911595948147621</v>
      </c>
      <c r="H30" s="15">
        <v>20.088404051852379</v>
      </c>
    </row>
    <row r="31" spans="2:14">
      <c r="F31">
        <v>5</v>
      </c>
      <c r="G31" s="15">
        <v>108.57080116171991</v>
      </c>
      <c r="H31" s="15">
        <v>1.4291988382800866</v>
      </c>
    </row>
    <row r="32" spans="2:14">
      <c r="F32">
        <v>6</v>
      </c>
      <c r="G32" s="15">
        <v>73.577530636820853</v>
      </c>
      <c r="H32" s="15">
        <v>-15.577530636820853</v>
      </c>
    </row>
    <row r="33" spans="6:8">
      <c r="F33">
        <v>7</v>
      </c>
      <c r="G33" s="15">
        <v>56.365941772331233</v>
      </c>
      <c r="H33" s="15">
        <v>25.634058227668767</v>
      </c>
    </row>
    <row r="34" spans="6:8">
      <c r="F34">
        <v>8</v>
      </c>
      <c r="G34" s="15">
        <v>80.031876461004472</v>
      </c>
      <c r="H34" s="15">
        <v>-10.031876461004472</v>
      </c>
    </row>
    <row r="35" spans="6:8">
      <c r="F35">
        <v>9</v>
      </c>
      <c r="G35" s="15">
        <v>74.147623432740659</v>
      </c>
      <c r="H35" s="15">
        <v>-12.147623432740659</v>
      </c>
    </row>
    <row r="36" spans="6:8">
      <c r="F36">
        <v>10</v>
      </c>
      <c r="G36" s="15">
        <v>84.904866473046667</v>
      </c>
      <c r="H36" s="15">
        <v>-26.904866473046667</v>
      </c>
    </row>
    <row r="37" spans="6:8">
      <c r="F37">
        <v>11</v>
      </c>
      <c r="G37" s="15">
        <v>71.996174824679457</v>
      </c>
      <c r="H37" s="15">
        <v>-1.9961748246794571</v>
      </c>
    </row>
    <row r="38" spans="6:8">
      <c r="F38">
        <v>12</v>
      </c>
      <c r="G38" s="15">
        <v>43.457250123964009</v>
      </c>
      <c r="H38" s="15">
        <v>-5.457250123964009</v>
      </c>
    </row>
    <row r="39" spans="6:8">
      <c r="F39">
        <v>13</v>
      </c>
      <c r="G39" s="15">
        <v>47.760147340086419</v>
      </c>
      <c r="H39" s="15">
        <v>-1.7601473400864194</v>
      </c>
    </row>
    <row r="40" spans="6:8">
      <c r="F40">
        <v>14</v>
      </c>
      <c r="G40" s="15">
        <v>84.904866473046667</v>
      </c>
      <c r="H40" s="15">
        <v>9.0951335269533331</v>
      </c>
    </row>
    <row r="41" spans="6:8">
      <c r="F41">
        <v>15</v>
      </c>
      <c r="G41" s="15">
        <v>117.17659559396473</v>
      </c>
      <c r="H41" s="15">
        <v>4.8234044060352659</v>
      </c>
    </row>
    <row r="42" spans="6:8">
      <c r="F42">
        <v>16</v>
      </c>
      <c r="G42" s="15">
        <v>37.002904299780397</v>
      </c>
      <c r="H42" s="15">
        <v>-3.002904299780397</v>
      </c>
    </row>
    <row r="43" spans="6:8">
      <c r="F43">
        <v>17</v>
      </c>
      <c r="G43" s="15">
        <v>41.305801515902807</v>
      </c>
      <c r="H43" s="15">
        <v>-3.3058015159028074</v>
      </c>
    </row>
    <row r="44" spans="6:8">
      <c r="F44">
        <v>18</v>
      </c>
      <c r="G44" s="15">
        <v>64.971736204576047</v>
      </c>
      <c r="H44" s="15">
        <v>-2.9717362045760467</v>
      </c>
    </row>
    <row r="45" spans="6:8">
      <c r="F45">
        <v>19</v>
      </c>
      <c r="G45" s="15">
        <v>49.911595948147621</v>
      </c>
      <c r="H45" s="15">
        <v>4.088404051852379</v>
      </c>
    </row>
    <row r="46" spans="6:8" ht="15" thickBot="1">
      <c r="F46" s="3">
        <v>20</v>
      </c>
      <c r="G46" s="16">
        <v>77.880427852943271</v>
      </c>
      <c r="H46" s="16">
        <v>12.119572147056729</v>
      </c>
    </row>
  </sheetData>
  <mergeCells count="1">
    <mergeCell ref="C1:D1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54A69-5311-5C43-AC64-D7FD77612679}">
  <dimension ref="B1:N46"/>
  <sheetViews>
    <sheetView topLeftCell="A6" workbookViewId="0">
      <selection activeCell="I26" sqref="I26:I27"/>
    </sheetView>
  </sheetViews>
  <sheetFormatPr baseColWidth="10" defaultRowHeight="14"/>
  <cols>
    <col min="2" max="2" width="9.33203125" bestFit="1" customWidth="1"/>
    <col min="3" max="3" width="11.1640625" bestFit="1" customWidth="1"/>
    <col min="4" max="4" width="14.1640625" bestFit="1" customWidth="1"/>
    <col min="6" max="6" width="14.1640625" bestFit="1" customWidth="1"/>
    <col min="7" max="7" width="16.33203125" bestFit="1" customWidth="1"/>
    <col min="8" max="8" width="12.33203125" bestFit="1" customWidth="1"/>
    <col min="9" max="10" width="11" bestFit="1" customWidth="1"/>
    <col min="11" max="11" width="11.33203125" bestFit="1" customWidth="1"/>
    <col min="12" max="12" width="11" bestFit="1" customWidth="1"/>
    <col min="13" max="13" width="11.33203125" bestFit="1" customWidth="1"/>
    <col min="14" max="14" width="11" bestFit="1" customWidth="1"/>
  </cols>
  <sheetData>
    <row r="1" spans="2:11">
      <c r="C1" s="31"/>
      <c r="D1" s="31"/>
    </row>
    <row r="2" spans="2:11">
      <c r="B2" s="25"/>
      <c r="C2" s="25">
        <v>2</v>
      </c>
      <c r="D2" s="25">
        <v>3</v>
      </c>
      <c r="F2" t="s">
        <v>8</v>
      </c>
    </row>
    <row r="3" spans="2:11" ht="15" thickBot="1">
      <c r="B3" s="2" t="s">
        <v>1</v>
      </c>
      <c r="C3" s="2" t="s">
        <v>5</v>
      </c>
      <c r="D3" s="2" t="s">
        <v>7</v>
      </c>
    </row>
    <row r="4" spans="2:11">
      <c r="B4" s="2">
        <v>38</v>
      </c>
      <c r="C4" s="2">
        <v>0</v>
      </c>
      <c r="D4" s="2">
        <v>0</v>
      </c>
      <c r="F4" s="14" t="s">
        <v>9</v>
      </c>
      <c r="G4" s="14"/>
    </row>
    <row r="5" spans="2:11">
      <c r="B5" s="2">
        <v>42</v>
      </c>
      <c r="C5" s="2">
        <v>0</v>
      </c>
      <c r="D5" s="2">
        <v>0</v>
      </c>
      <c r="F5" t="s">
        <v>10</v>
      </c>
      <c r="G5" s="5">
        <v>0.66712135095353597</v>
      </c>
    </row>
    <row r="6" spans="2:11">
      <c r="B6" s="2">
        <v>102</v>
      </c>
      <c r="C6" s="2">
        <v>1</v>
      </c>
      <c r="D6" s="2">
        <v>1</v>
      </c>
      <c r="F6" t="s">
        <v>11</v>
      </c>
      <c r="G6" s="5">
        <v>0.44505089689807098</v>
      </c>
    </row>
    <row r="7" spans="2:11">
      <c r="B7" s="2">
        <v>70</v>
      </c>
      <c r="C7" s="2">
        <v>0</v>
      </c>
      <c r="D7" s="2">
        <v>0</v>
      </c>
      <c r="F7" t="s">
        <v>12</v>
      </c>
      <c r="G7" s="5">
        <v>0.37976276712137347</v>
      </c>
    </row>
    <row r="8" spans="2:11">
      <c r="B8" s="2">
        <v>110</v>
      </c>
      <c r="C8" s="2">
        <v>1</v>
      </c>
      <c r="D8" s="2">
        <v>1</v>
      </c>
      <c r="F8" t="s">
        <v>13</v>
      </c>
      <c r="G8" s="5">
        <v>20.335560331734214</v>
      </c>
    </row>
    <row r="9" spans="2:11" ht="15" thickBot="1">
      <c r="B9" s="2">
        <v>58</v>
      </c>
      <c r="C9" s="2">
        <v>0</v>
      </c>
      <c r="D9" s="2">
        <v>0</v>
      </c>
      <c r="F9" s="3" t="s">
        <v>14</v>
      </c>
      <c r="G9" s="3">
        <v>20</v>
      </c>
    </row>
    <row r="10" spans="2:11">
      <c r="B10" s="2">
        <v>82</v>
      </c>
      <c r="C10" s="2">
        <v>1</v>
      </c>
      <c r="D10" s="2">
        <v>0</v>
      </c>
    </row>
    <row r="11" spans="2:11" ht="15" thickBot="1">
      <c r="B11" s="2">
        <v>70</v>
      </c>
      <c r="C11" s="2">
        <v>0</v>
      </c>
      <c r="D11" s="2">
        <v>0</v>
      </c>
      <c r="F11" t="s">
        <v>15</v>
      </c>
    </row>
    <row r="12" spans="2:11">
      <c r="B12" s="2">
        <v>62</v>
      </c>
      <c r="C12" s="2">
        <v>1</v>
      </c>
      <c r="D12" s="2">
        <v>1</v>
      </c>
      <c r="F12" s="4"/>
      <c r="G12" s="4" t="s">
        <v>20</v>
      </c>
      <c r="H12" s="4" t="s">
        <v>21</v>
      </c>
      <c r="I12" s="4" t="s">
        <v>22</v>
      </c>
      <c r="J12" s="4" t="s">
        <v>23</v>
      </c>
      <c r="K12" s="4" t="s">
        <v>24</v>
      </c>
    </row>
    <row r="13" spans="2:11">
      <c r="B13" s="2">
        <v>58</v>
      </c>
      <c r="C13" s="2">
        <v>1</v>
      </c>
      <c r="D13" s="2">
        <v>1</v>
      </c>
      <c r="F13" t="s">
        <v>16</v>
      </c>
      <c r="G13">
        <v>2</v>
      </c>
      <c r="H13" s="15">
        <v>5637.9047619047633</v>
      </c>
      <c r="I13" s="15">
        <v>2818.9523809523816</v>
      </c>
      <c r="J13" s="15">
        <v>6.8167199523138651</v>
      </c>
      <c r="K13" s="15">
        <v>6.70118808429967E-3</v>
      </c>
    </row>
    <row r="14" spans="2:11">
      <c r="B14" s="2">
        <v>70</v>
      </c>
      <c r="C14" s="2">
        <v>1</v>
      </c>
      <c r="D14" s="2">
        <v>1</v>
      </c>
      <c r="F14" t="s">
        <v>17</v>
      </c>
      <c r="G14">
        <v>17</v>
      </c>
      <c r="H14" s="15">
        <v>7030.0952380952367</v>
      </c>
      <c r="I14" s="15">
        <v>413.53501400560214</v>
      </c>
      <c r="J14" s="15"/>
      <c r="K14" s="15"/>
    </row>
    <row r="15" spans="2:11" ht="15" thickBot="1">
      <c r="B15" s="2">
        <v>38</v>
      </c>
      <c r="C15" s="2">
        <v>0</v>
      </c>
      <c r="D15" s="2">
        <v>0</v>
      </c>
      <c r="F15" s="3" t="s">
        <v>18</v>
      </c>
      <c r="G15" s="3">
        <v>19</v>
      </c>
      <c r="H15" s="3">
        <v>12668</v>
      </c>
      <c r="I15" s="3"/>
      <c r="J15" s="3"/>
      <c r="K15" s="3"/>
    </row>
    <row r="16" spans="2:11" ht="15" thickBot="1">
      <c r="B16" s="2">
        <v>46</v>
      </c>
      <c r="C16" s="2">
        <v>0</v>
      </c>
      <c r="D16" s="2">
        <v>0</v>
      </c>
    </row>
    <row r="17" spans="2:14">
      <c r="B17" s="2">
        <v>94</v>
      </c>
      <c r="C17" s="2">
        <v>1</v>
      </c>
      <c r="D17" s="2">
        <v>1</v>
      </c>
      <c r="F17" s="4"/>
      <c r="G17" s="4" t="s">
        <v>25</v>
      </c>
      <c r="H17" s="4" t="s">
        <v>13</v>
      </c>
      <c r="I17" s="4" t="s">
        <v>26</v>
      </c>
      <c r="J17" s="4" t="s">
        <v>27</v>
      </c>
      <c r="K17" s="4" t="s">
        <v>28</v>
      </c>
      <c r="L17" s="4" t="s">
        <v>29</v>
      </c>
      <c r="M17" s="4" t="s">
        <v>30</v>
      </c>
      <c r="N17" s="4" t="s">
        <v>31</v>
      </c>
    </row>
    <row r="18" spans="2:14">
      <c r="B18" s="2">
        <v>122</v>
      </c>
      <c r="C18" s="2">
        <v>1</v>
      </c>
      <c r="D18" s="2">
        <v>1</v>
      </c>
      <c r="F18" t="s">
        <v>19</v>
      </c>
      <c r="G18" s="15">
        <v>53.333333333333329</v>
      </c>
      <c r="H18" s="15">
        <v>5.8703706158243119</v>
      </c>
      <c r="I18" s="15">
        <v>9.0851731217049085</v>
      </c>
      <c r="J18" s="15">
        <v>6.1975753042184784E-8</v>
      </c>
      <c r="K18" s="15">
        <v>40.947933960412236</v>
      </c>
      <c r="L18" s="15">
        <v>65.718732706254428</v>
      </c>
      <c r="M18" s="15">
        <v>40.947933960412236</v>
      </c>
      <c r="N18" s="15">
        <v>65.718732706254428</v>
      </c>
    </row>
    <row r="19" spans="2:14">
      <c r="B19" s="2">
        <v>34</v>
      </c>
      <c r="C19" s="2">
        <v>0</v>
      </c>
      <c r="D19" s="2">
        <v>0</v>
      </c>
      <c r="F19" t="s">
        <v>4</v>
      </c>
      <c r="G19" s="15">
        <v>28.666666666666664</v>
      </c>
      <c r="H19" s="15">
        <v>21.165922261331666</v>
      </c>
      <c r="I19" s="15">
        <v>1.3543783404627834</v>
      </c>
      <c r="J19" s="15">
        <v>0.19334524737649428</v>
      </c>
      <c r="K19" s="15">
        <v>-15.989525839499871</v>
      </c>
      <c r="L19" s="15">
        <v>73.322859172833205</v>
      </c>
      <c r="M19" s="15">
        <v>-15.989525839499871</v>
      </c>
      <c r="N19" s="15">
        <v>73.322859172833205</v>
      </c>
    </row>
    <row r="20" spans="2:14" ht="15" thickBot="1">
      <c r="B20" s="2">
        <v>38</v>
      </c>
      <c r="C20" s="2">
        <v>0</v>
      </c>
      <c r="D20" s="2">
        <v>0</v>
      </c>
      <c r="F20" s="3" t="s">
        <v>6</v>
      </c>
      <c r="G20" s="16">
        <v>6.2857142857142927</v>
      </c>
      <c r="H20" s="16">
        <v>21.739628436977277</v>
      </c>
      <c r="I20" s="16">
        <v>0.28913623358082891</v>
      </c>
      <c r="J20" s="16">
        <v>0.77597347734483146</v>
      </c>
      <c r="K20" s="16">
        <v>-39.58089244692853</v>
      </c>
      <c r="L20" s="16">
        <v>52.152321018357114</v>
      </c>
      <c r="M20" s="16">
        <v>-39.58089244692853</v>
      </c>
      <c r="N20" s="16">
        <v>52.152321018357114</v>
      </c>
    </row>
    <row r="21" spans="2:14">
      <c r="B21" s="2">
        <v>62</v>
      </c>
      <c r="C21" s="2">
        <v>0</v>
      </c>
      <c r="D21" s="2">
        <v>0</v>
      </c>
    </row>
    <row r="22" spans="2:14">
      <c r="B22" s="2">
        <v>54</v>
      </c>
      <c r="C22" s="2">
        <v>0</v>
      </c>
      <c r="D22" s="2">
        <v>0</v>
      </c>
    </row>
    <row r="23" spans="2:14">
      <c r="B23" s="2">
        <v>90</v>
      </c>
      <c r="C23" s="2">
        <v>0</v>
      </c>
      <c r="D23" s="2">
        <v>0</v>
      </c>
    </row>
    <row r="24" spans="2:14">
      <c r="F24" t="s">
        <v>42</v>
      </c>
    </row>
    <row r="25" spans="2:14" ht="15" thickBot="1"/>
    <row r="26" spans="2:14">
      <c r="F26" s="4" t="s">
        <v>43</v>
      </c>
      <c r="G26" s="4" t="s">
        <v>44</v>
      </c>
      <c r="H26" s="4" t="s">
        <v>17</v>
      </c>
      <c r="I26" s="25" t="s">
        <v>45</v>
      </c>
    </row>
    <row r="27" spans="2:14">
      <c r="F27">
        <v>1</v>
      </c>
      <c r="G27" s="15">
        <v>53.333333333333329</v>
      </c>
      <c r="H27" s="15">
        <v>-15.333333333333329</v>
      </c>
      <c r="I27" s="15">
        <f>SUMSQ(H27:H46)</f>
        <v>7030.0952380952385</v>
      </c>
    </row>
    <row r="28" spans="2:14">
      <c r="F28">
        <v>2</v>
      </c>
      <c r="G28" s="15">
        <v>53.333333333333329</v>
      </c>
      <c r="H28" s="15">
        <v>-11.333333333333329</v>
      </c>
    </row>
    <row r="29" spans="2:14">
      <c r="F29">
        <v>3</v>
      </c>
      <c r="G29" s="15">
        <v>88.285714285714292</v>
      </c>
      <c r="H29" s="15">
        <v>13.714285714285708</v>
      </c>
    </row>
    <row r="30" spans="2:14">
      <c r="F30">
        <v>4</v>
      </c>
      <c r="G30" s="15">
        <v>53.333333333333329</v>
      </c>
      <c r="H30" s="15">
        <v>16.666666666666671</v>
      </c>
    </row>
    <row r="31" spans="2:14">
      <c r="F31">
        <v>5</v>
      </c>
      <c r="G31" s="15">
        <v>88.285714285714292</v>
      </c>
      <c r="H31" s="15">
        <v>21.714285714285708</v>
      </c>
    </row>
    <row r="32" spans="2:14">
      <c r="F32">
        <v>6</v>
      </c>
      <c r="G32" s="15">
        <v>53.333333333333329</v>
      </c>
      <c r="H32" s="15">
        <v>4.6666666666666714</v>
      </c>
    </row>
    <row r="33" spans="6:8">
      <c r="F33">
        <v>7</v>
      </c>
      <c r="G33" s="15">
        <v>82</v>
      </c>
      <c r="H33" s="15">
        <v>0</v>
      </c>
    </row>
    <row r="34" spans="6:8">
      <c r="F34">
        <v>8</v>
      </c>
      <c r="G34" s="15">
        <v>53.333333333333329</v>
      </c>
      <c r="H34" s="15">
        <v>16.666666666666671</v>
      </c>
    </row>
    <row r="35" spans="6:8">
      <c r="F35">
        <v>9</v>
      </c>
      <c r="G35" s="15">
        <v>88.285714285714292</v>
      </c>
      <c r="H35" s="15">
        <v>-26.285714285714292</v>
      </c>
    </row>
    <row r="36" spans="6:8">
      <c r="F36">
        <v>10</v>
      </c>
      <c r="G36" s="15">
        <v>88.285714285714292</v>
      </c>
      <c r="H36" s="15">
        <v>-30.285714285714292</v>
      </c>
    </row>
    <row r="37" spans="6:8">
      <c r="F37">
        <v>11</v>
      </c>
      <c r="G37" s="15">
        <v>88.285714285714292</v>
      </c>
      <c r="H37" s="15">
        <v>-18.285714285714292</v>
      </c>
    </row>
    <row r="38" spans="6:8">
      <c r="F38">
        <v>12</v>
      </c>
      <c r="G38" s="15">
        <v>53.333333333333329</v>
      </c>
      <c r="H38" s="15">
        <v>-15.333333333333329</v>
      </c>
    </row>
    <row r="39" spans="6:8">
      <c r="F39">
        <v>13</v>
      </c>
      <c r="G39" s="15">
        <v>53.333333333333329</v>
      </c>
      <c r="H39" s="15">
        <v>-7.3333333333333286</v>
      </c>
    </row>
    <row r="40" spans="6:8">
      <c r="F40">
        <v>14</v>
      </c>
      <c r="G40" s="15">
        <v>88.285714285714292</v>
      </c>
      <c r="H40" s="15">
        <v>5.7142857142857082</v>
      </c>
    </row>
    <row r="41" spans="6:8">
      <c r="F41">
        <v>15</v>
      </c>
      <c r="G41" s="15">
        <v>88.285714285714292</v>
      </c>
      <c r="H41" s="15">
        <v>33.714285714285708</v>
      </c>
    </row>
    <row r="42" spans="6:8">
      <c r="F42">
        <v>16</v>
      </c>
      <c r="G42" s="15">
        <v>53.333333333333329</v>
      </c>
      <c r="H42" s="15">
        <v>-19.333333333333329</v>
      </c>
    </row>
    <row r="43" spans="6:8">
      <c r="F43">
        <v>17</v>
      </c>
      <c r="G43" s="15">
        <v>53.333333333333329</v>
      </c>
      <c r="H43" s="15">
        <v>-15.333333333333329</v>
      </c>
    </row>
    <row r="44" spans="6:8">
      <c r="F44">
        <v>18</v>
      </c>
      <c r="G44" s="15">
        <v>53.333333333333329</v>
      </c>
      <c r="H44" s="15">
        <v>8.6666666666666714</v>
      </c>
    </row>
    <row r="45" spans="6:8">
      <c r="F45">
        <v>19</v>
      </c>
      <c r="G45" s="15">
        <v>53.333333333333329</v>
      </c>
      <c r="H45" s="15">
        <v>0.6666666666666714</v>
      </c>
    </row>
    <row r="46" spans="6:8" ht="15" thickBot="1">
      <c r="F46" s="3">
        <v>20</v>
      </c>
      <c r="G46" s="16">
        <v>53.333333333333329</v>
      </c>
      <c r="H46" s="16">
        <v>36.666666666666671</v>
      </c>
    </row>
  </sheetData>
  <mergeCells count="1">
    <mergeCell ref="C1:D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重回帰分析</vt:lpstr>
      <vt:lpstr>標準重回帰分析 </vt:lpstr>
      <vt:lpstr>総渡り</vt:lpstr>
      <vt:lpstr>No.1</vt:lpstr>
      <vt:lpstr>No.2</vt:lpstr>
      <vt:lpstr>No.3</vt:lpstr>
      <vt:lpstr>No.1&amp;2</vt:lpstr>
      <vt:lpstr>No.1&amp;3</vt:lpstr>
      <vt:lpstr>No.2&amp;3</vt:lpstr>
      <vt:lpstr>No.1&amp;2&amp;3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2025-09-23T05:18:23Z</dcterms:created>
  <dcterms:modified xsi:type="dcterms:W3CDTF">2025-09-24T05:41:13Z</dcterms:modified>
</cp:coreProperties>
</file>