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60" windowHeight="11340" activeTab="1"/>
  </bookViews>
  <sheets>
    <sheet name="原理" sheetId="2" r:id="rId1"/>
    <sheet name="主成分_ﾜｰｸ" sheetId="4" r:id="rId2"/>
    <sheet name="主成分_実行結果" sheetId="1" r:id="rId3"/>
    <sheet name="Minitab手順" sheetId="3" r:id="rId4"/>
  </sheets>
  <calcPr calcId="162913"/>
</workbook>
</file>

<file path=xl/calcChain.xml><?xml version="1.0" encoding="utf-8"?>
<calcChain xmlns="http://schemas.openxmlformats.org/spreadsheetml/2006/main">
  <c r="D103" i="4"/>
  <c r="C103"/>
  <c r="L4"/>
  <c r="I4"/>
  <c r="L3"/>
  <c r="I3"/>
  <c r="I112" i="1"/>
  <c r="J112" s="1"/>
  <c r="I111"/>
  <c r="F113"/>
  <c r="F112"/>
  <c r="F109"/>
  <c r="I108"/>
  <c r="F114"/>
  <c r="G103"/>
  <c r="F105"/>
  <c r="F110" l="1"/>
  <c r="E103"/>
  <c r="F103"/>
  <c r="E105"/>
  <c r="L4"/>
  <c r="L3"/>
  <c r="I4"/>
  <c r="I3"/>
  <c r="E4"/>
  <c r="G4" s="1"/>
  <c r="F4"/>
  <c r="E5"/>
  <c r="F5"/>
  <c r="E6"/>
  <c r="G6" s="1"/>
  <c r="F6"/>
  <c r="E7"/>
  <c r="F7"/>
  <c r="E8"/>
  <c r="F8"/>
  <c r="E9"/>
  <c r="F9"/>
  <c r="E10"/>
  <c r="G10" s="1"/>
  <c r="F10"/>
  <c r="E11"/>
  <c r="F11"/>
  <c r="E12"/>
  <c r="G12" s="1"/>
  <c r="F12"/>
  <c r="E13"/>
  <c r="F13"/>
  <c r="E14"/>
  <c r="F14"/>
  <c r="E15"/>
  <c r="F15"/>
  <c r="E16"/>
  <c r="G16" s="1"/>
  <c r="F16"/>
  <c r="E17"/>
  <c r="G17" s="1"/>
  <c r="F17"/>
  <c r="E18"/>
  <c r="F18"/>
  <c r="E19"/>
  <c r="F19"/>
  <c r="E20"/>
  <c r="F20"/>
  <c r="E21"/>
  <c r="F21"/>
  <c r="E22"/>
  <c r="G22" s="1"/>
  <c r="F22"/>
  <c r="E23"/>
  <c r="F23"/>
  <c r="E24"/>
  <c r="F24"/>
  <c r="E25"/>
  <c r="F25"/>
  <c r="E26"/>
  <c r="F26"/>
  <c r="E27"/>
  <c r="F27"/>
  <c r="E28"/>
  <c r="G28" s="1"/>
  <c r="F28"/>
  <c r="E29"/>
  <c r="F29"/>
  <c r="E30"/>
  <c r="F30"/>
  <c r="E31"/>
  <c r="F31"/>
  <c r="E32"/>
  <c r="G32" s="1"/>
  <c r="F32"/>
  <c r="E33"/>
  <c r="G33" s="1"/>
  <c r="F33"/>
  <c r="E34"/>
  <c r="F34"/>
  <c r="E35"/>
  <c r="F35"/>
  <c r="E36"/>
  <c r="G36" s="1"/>
  <c r="F36"/>
  <c r="E37"/>
  <c r="F37"/>
  <c r="E38"/>
  <c r="F38"/>
  <c r="E39"/>
  <c r="F39"/>
  <c r="E40"/>
  <c r="F40"/>
  <c r="E41"/>
  <c r="F41"/>
  <c r="E42"/>
  <c r="F42"/>
  <c r="E43"/>
  <c r="F43"/>
  <c r="E44"/>
  <c r="G44" s="1"/>
  <c r="F44"/>
  <c r="E45"/>
  <c r="F45"/>
  <c r="E46"/>
  <c r="F46"/>
  <c r="E47"/>
  <c r="F47"/>
  <c r="E48"/>
  <c r="G48" s="1"/>
  <c r="F48"/>
  <c r="E49"/>
  <c r="G49" s="1"/>
  <c r="F49"/>
  <c r="E50"/>
  <c r="F50"/>
  <c r="E51"/>
  <c r="F51"/>
  <c r="E52"/>
  <c r="F52"/>
  <c r="E53"/>
  <c r="F53"/>
  <c r="E54"/>
  <c r="G54" s="1"/>
  <c r="F54"/>
  <c r="E55"/>
  <c r="F55"/>
  <c r="E56"/>
  <c r="F56"/>
  <c r="E57"/>
  <c r="F57"/>
  <c r="E58"/>
  <c r="G58" s="1"/>
  <c r="F58"/>
  <c r="E59"/>
  <c r="F59"/>
  <c r="E60"/>
  <c r="F60"/>
  <c r="E61"/>
  <c r="F61"/>
  <c r="E62"/>
  <c r="G62" s="1"/>
  <c r="F62"/>
  <c r="E63"/>
  <c r="F63"/>
  <c r="E64"/>
  <c r="G64" s="1"/>
  <c r="F64"/>
  <c r="E65"/>
  <c r="G65" s="1"/>
  <c r="F65"/>
  <c r="E66"/>
  <c r="F66"/>
  <c r="E67"/>
  <c r="F67"/>
  <c r="E68"/>
  <c r="G68" s="1"/>
  <c r="F68"/>
  <c r="E69"/>
  <c r="F69"/>
  <c r="E70"/>
  <c r="F70"/>
  <c r="E71"/>
  <c r="F71"/>
  <c r="E72"/>
  <c r="F72"/>
  <c r="E73"/>
  <c r="F73"/>
  <c r="E74"/>
  <c r="F74"/>
  <c r="E75"/>
  <c r="F75"/>
  <c r="E76"/>
  <c r="G76" s="1"/>
  <c r="F76"/>
  <c r="E77"/>
  <c r="F77"/>
  <c r="E78"/>
  <c r="F78"/>
  <c r="E79"/>
  <c r="F79"/>
  <c r="E80"/>
  <c r="G80" s="1"/>
  <c r="F80"/>
  <c r="E81"/>
  <c r="G81" s="1"/>
  <c r="F81"/>
  <c r="E82"/>
  <c r="F82"/>
  <c r="E83"/>
  <c r="F83"/>
  <c r="E84"/>
  <c r="G84" s="1"/>
  <c r="F84"/>
  <c r="E85"/>
  <c r="F85"/>
  <c r="E86"/>
  <c r="G86" s="1"/>
  <c r="F86"/>
  <c r="E87"/>
  <c r="F87"/>
  <c r="E88"/>
  <c r="F88"/>
  <c r="E89"/>
  <c r="F89"/>
  <c r="E90"/>
  <c r="G90" s="1"/>
  <c r="F90"/>
  <c r="E91"/>
  <c r="F91"/>
  <c r="E92"/>
  <c r="F92"/>
  <c r="E93"/>
  <c r="F93"/>
  <c r="E94"/>
  <c r="G94" s="1"/>
  <c r="F94"/>
  <c r="E95"/>
  <c r="F95"/>
  <c r="E96"/>
  <c r="F96"/>
  <c r="E97"/>
  <c r="G97" s="1"/>
  <c r="F97"/>
  <c r="E98"/>
  <c r="F98"/>
  <c r="E99"/>
  <c r="F99"/>
  <c r="E100"/>
  <c r="G100" s="1"/>
  <c r="F100"/>
  <c r="E101"/>
  <c r="F101"/>
  <c r="E102"/>
  <c r="F102"/>
  <c r="F3"/>
  <c r="E3"/>
  <c r="D103"/>
  <c r="C103"/>
  <c r="G99" l="1"/>
  <c r="G3"/>
  <c r="G102"/>
  <c r="G92"/>
  <c r="G70"/>
  <c r="G60"/>
  <c r="G38"/>
  <c r="G95"/>
  <c r="G87"/>
  <c r="G83"/>
  <c r="G79"/>
  <c r="G75"/>
  <c r="G71"/>
  <c r="G67"/>
  <c r="G63"/>
  <c r="G59"/>
  <c r="G55"/>
  <c r="G51"/>
  <c r="G47"/>
  <c r="G43"/>
  <c r="G39"/>
  <c r="G35"/>
  <c r="G31"/>
  <c r="G27"/>
  <c r="G23"/>
  <c r="G19"/>
  <c r="G15"/>
  <c r="G11"/>
  <c r="G7"/>
  <c r="G101"/>
  <c r="G96"/>
  <c r="G85"/>
  <c r="G74"/>
  <c r="G69"/>
  <c r="G53"/>
  <c r="G42"/>
  <c r="G37"/>
  <c r="G26"/>
  <c r="G21"/>
  <c r="G5"/>
  <c r="G91"/>
  <c r="G89"/>
  <c r="G78"/>
  <c r="G73"/>
  <c r="G57"/>
  <c r="G52"/>
  <c r="G46"/>
  <c r="G41"/>
  <c r="G30"/>
  <c r="G25"/>
  <c r="G20"/>
  <c r="G14"/>
  <c r="G9"/>
  <c r="G98"/>
  <c r="G93"/>
  <c r="G88"/>
  <c r="G82"/>
  <c r="G77"/>
  <c r="G72"/>
  <c r="G66"/>
  <c r="G61"/>
  <c r="G56"/>
  <c r="G50"/>
  <c r="G45"/>
  <c r="G40"/>
  <c r="G34"/>
  <c r="G29"/>
  <c r="G24"/>
  <c r="G18"/>
  <c r="G13"/>
  <c r="G8"/>
  <c r="I114" l="1"/>
  <c r="I117" s="1"/>
  <c r="I115"/>
  <c r="I118" s="1"/>
  <c r="I109"/>
  <c r="J118" l="1"/>
</calcChain>
</file>

<file path=xl/sharedStrings.xml><?xml version="1.0" encoding="utf-8"?>
<sst xmlns="http://schemas.openxmlformats.org/spreadsheetml/2006/main" count="66" uniqueCount="29">
  <si>
    <t>平均</t>
    <rPh sb="0" eb="2">
      <t>ヘイキン</t>
    </rPh>
    <phoneticPr fontId="1"/>
  </si>
  <si>
    <t>No.</t>
    <phoneticPr fontId="1"/>
  </si>
  <si>
    <t>数学M</t>
    <rPh sb="0" eb="2">
      <t>スウガク</t>
    </rPh>
    <phoneticPr fontId="1"/>
  </si>
  <si>
    <t>理科S</t>
    <rPh sb="0" eb="2">
      <t>リカ</t>
    </rPh>
    <phoneticPr fontId="1"/>
  </si>
  <si>
    <t>Sｘｙ</t>
    <phoneticPr fontId="1"/>
  </si>
  <si>
    <t>Sx</t>
    <phoneticPr fontId="1"/>
  </si>
  <si>
    <t>Sｙ</t>
    <phoneticPr fontId="1"/>
  </si>
  <si>
    <t>Vx</t>
    <phoneticPr fontId="1"/>
  </si>
  <si>
    <t>Vy</t>
    <phoneticPr fontId="1"/>
  </si>
  <si>
    <t>a</t>
    <phoneticPr fontId="1"/>
  </si>
  <si>
    <t>b</t>
    <phoneticPr fontId="1"/>
  </si>
  <si>
    <t>c</t>
    <phoneticPr fontId="1"/>
  </si>
  <si>
    <t>ルート</t>
    <phoneticPr fontId="1"/>
  </si>
  <si>
    <t>λ１</t>
    <phoneticPr fontId="1"/>
  </si>
  <si>
    <t>λ２</t>
  </si>
  <si>
    <t>Vx-λ１</t>
    <phoneticPr fontId="1"/>
  </si>
  <si>
    <t>Vy-λ1</t>
    <phoneticPr fontId="1"/>
  </si>
  <si>
    <t>Vx-λ2</t>
    <phoneticPr fontId="1"/>
  </si>
  <si>
    <t>Vy-λ2</t>
    <phoneticPr fontId="1"/>
  </si>
  <si>
    <t>a</t>
    <phoneticPr fontId="1"/>
  </si>
  <si>
    <t>b</t>
    <phoneticPr fontId="1"/>
  </si>
  <si>
    <r>
      <t>x-x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bar</t>
    </r>
    <phoneticPr fontId="1"/>
  </si>
  <si>
    <r>
      <t>y-y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bar</t>
    </r>
    <phoneticPr fontId="1"/>
  </si>
  <si>
    <r>
      <t>(x-x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bar</t>
    </r>
    <r>
      <rPr>
        <b/>
        <sz val="11"/>
        <color theme="1"/>
        <rFont val="ＭＳ Ｐゴシック"/>
        <family val="3"/>
        <charset val="128"/>
        <scheme val="minor"/>
      </rPr>
      <t>)*(y-y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bar</t>
    </r>
    <r>
      <rPr>
        <b/>
        <sz val="11"/>
        <color theme="1"/>
        <rFont val="ＭＳ Ｐゴシック"/>
        <family val="3"/>
        <charset val="128"/>
        <scheme val="minor"/>
      </rPr>
      <t>)</t>
    </r>
    <phoneticPr fontId="1"/>
  </si>
  <si>
    <t>固有ベクトル1</t>
    <rPh sb="0" eb="2">
      <t>コユウ</t>
    </rPh>
    <phoneticPr fontId="1"/>
  </si>
  <si>
    <t>固有ベクトル2</t>
    <rPh sb="0" eb="2">
      <t>コユウ</t>
    </rPh>
    <phoneticPr fontId="1"/>
  </si>
  <si>
    <t>固有値</t>
    <rPh sb="0" eb="3">
      <t>コユウチ</t>
    </rPh>
    <phoneticPr fontId="1"/>
  </si>
  <si>
    <t>係数</t>
    <rPh sb="0" eb="2">
      <t>ケイスウ</t>
    </rPh>
    <phoneticPr fontId="1"/>
  </si>
  <si>
    <t>偏差</t>
    <rPh sb="0" eb="2">
      <t>ヘンサ</t>
    </rPh>
    <phoneticPr fontId="1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</si>
</sst>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_ "/>
    <numFmt numFmtId="178" formatCode="0.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7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0" fillId="3" borderId="21" xfId="0" applyFill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3" borderId="19" xfId="0" applyNumberFormat="1" applyFill="1" applyBorder="1">
      <alignment vertical="center"/>
    </xf>
    <xf numFmtId="2" fontId="0" fillId="3" borderId="21" xfId="0" applyNumberFormat="1" applyFill="1" applyBorder="1">
      <alignment vertical="center"/>
    </xf>
    <xf numFmtId="176" fontId="0" fillId="0" borderId="24" xfId="0" applyNumberFormat="1" applyBorder="1">
      <alignment vertical="center"/>
    </xf>
    <xf numFmtId="0" fontId="0" fillId="0" borderId="21" xfId="0" applyBorder="1">
      <alignment vertical="center"/>
    </xf>
    <xf numFmtId="2" fontId="0" fillId="0" borderId="8" xfId="0" applyNumberFormat="1" applyBorder="1">
      <alignment vertical="center"/>
    </xf>
    <xf numFmtId="1" fontId="0" fillId="0" borderId="11" xfId="0" applyNumberFormat="1" applyBorder="1">
      <alignment vertical="center"/>
    </xf>
    <xf numFmtId="1" fontId="0" fillId="0" borderId="6" xfId="0" applyNumberFormat="1" applyBorder="1">
      <alignment vertical="center"/>
    </xf>
    <xf numFmtId="178" fontId="0" fillId="2" borderId="8" xfId="0" applyNumberFormat="1" applyFill="1" applyBorder="1">
      <alignment vertical="center"/>
    </xf>
    <xf numFmtId="178" fontId="0" fillId="2" borderId="11" xfId="0" applyNumberFormat="1" applyFill="1" applyBorder="1">
      <alignment vertical="center"/>
    </xf>
    <xf numFmtId="177" fontId="0" fillId="0" borderId="6" xfId="0" applyNumberFormat="1" applyBorder="1">
      <alignment vertical="center"/>
    </xf>
    <xf numFmtId="177" fontId="0" fillId="0" borderId="11" xfId="0" applyNumberFormat="1" applyBorder="1">
      <alignment vertical="center"/>
    </xf>
    <xf numFmtId="1" fontId="0" fillId="0" borderId="5" xfId="0" applyNumberFormat="1" applyBorder="1">
      <alignment vertical="center"/>
    </xf>
    <xf numFmtId="177" fontId="0" fillId="0" borderId="10" xfId="0" applyNumberFormat="1" applyBorder="1">
      <alignment vertical="center"/>
    </xf>
    <xf numFmtId="0" fontId="0" fillId="0" borderId="3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2" borderId="6" xfId="0" applyNumberFormat="1" applyFill="1" applyBorder="1">
      <alignment vertical="center"/>
    </xf>
    <xf numFmtId="2" fontId="0" fillId="2" borderId="11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1" xfId="0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0" fontId="0" fillId="2" borderId="21" xfId="0" applyFill="1" applyBorder="1">
      <alignment vertical="center"/>
    </xf>
    <xf numFmtId="2" fontId="0" fillId="2" borderId="19" xfId="0" applyNumberFormat="1" applyFill="1" applyBorder="1">
      <alignment vertical="center"/>
    </xf>
    <xf numFmtId="2" fontId="0" fillId="2" borderId="21" xfId="0" applyNumberFormat="1" applyFill="1" applyBorder="1">
      <alignment vertical="center"/>
    </xf>
    <xf numFmtId="2" fontId="0" fillId="2" borderId="8" xfId="0" applyNumberFormat="1" applyFill="1" applyBorder="1">
      <alignment vertical="center"/>
    </xf>
    <xf numFmtId="1" fontId="0" fillId="2" borderId="11" xfId="0" applyNumberFormat="1" applyFill="1" applyBorder="1">
      <alignment vertical="center"/>
    </xf>
    <xf numFmtId="1" fontId="0" fillId="2" borderId="6" xfId="0" applyNumberFormat="1" applyFill="1" applyBorder="1">
      <alignment vertical="center"/>
    </xf>
    <xf numFmtId="177" fontId="0" fillId="2" borderId="6" xfId="0" applyNumberFormat="1" applyFill="1" applyBorder="1">
      <alignment vertical="center"/>
    </xf>
    <xf numFmtId="177" fontId="0" fillId="2" borderId="11" xfId="0" applyNumberFormat="1" applyFill="1" applyBorder="1">
      <alignment vertical="center"/>
    </xf>
    <xf numFmtId="1" fontId="0" fillId="2" borderId="5" xfId="0" applyNumberFormat="1" applyFill="1" applyBorder="1">
      <alignment vertical="center"/>
    </xf>
    <xf numFmtId="177" fontId="0" fillId="2" borderId="10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9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0-1C70-46E3-A85D-7D002666B211}"/>
              </c:ext>
            </c:extLst>
          </c:dPt>
          <c:dPt>
            <c:idx val="39"/>
            <c:marker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1-1C70-46E3-A85D-7D002666B211}"/>
              </c:ext>
            </c:extLst>
          </c:dPt>
          <c:trendline>
            <c:spPr>
              <a:ln w="12700"/>
            </c:spPr>
            <c:trendlineType val="linear"/>
            <c:forward val="10"/>
            <c:backward val="10"/>
            <c:dispRSqr val="1"/>
            <c:dispEq val="1"/>
            <c:trendlineLbl>
              <c:layout>
                <c:manualLayout>
                  <c:x val="-0.40810731991834365"/>
                  <c:y val="-2.9787321727080485E-2"/>
                </c:manualLayout>
              </c:layout>
              <c:numFmt formatCode="General" sourceLinked="0"/>
            </c:trendlineLbl>
          </c:trendline>
          <c:xVal>
            <c:numRef>
              <c:f>主成分_実行結果!$C$3:$C$102</c:f>
              <c:numCache>
                <c:formatCode>General</c:formatCode>
                <c:ptCount val="100"/>
                <c:pt idx="0">
                  <c:v>39</c:v>
                </c:pt>
                <c:pt idx="1">
                  <c:v>63</c:v>
                </c:pt>
                <c:pt idx="2">
                  <c:v>63</c:v>
                </c:pt>
                <c:pt idx="3">
                  <c:v>43</c:v>
                </c:pt>
                <c:pt idx="4">
                  <c:v>66</c:v>
                </c:pt>
                <c:pt idx="5">
                  <c:v>71</c:v>
                </c:pt>
                <c:pt idx="6">
                  <c:v>55</c:v>
                </c:pt>
                <c:pt idx="7">
                  <c:v>48</c:v>
                </c:pt>
                <c:pt idx="8">
                  <c:v>54</c:v>
                </c:pt>
                <c:pt idx="9">
                  <c:v>43</c:v>
                </c:pt>
                <c:pt idx="10">
                  <c:v>30</c:v>
                </c:pt>
                <c:pt idx="11">
                  <c:v>47</c:v>
                </c:pt>
                <c:pt idx="12">
                  <c:v>86</c:v>
                </c:pt>
                <c:pt idx="13">
                  <c:v>51</c:v>
                </c:pt>
                <c:pt idx="14">
                  <c:v>47</c:v>
                </c:pt>
                <c:pt idx="15">
                  <c:v>50</c:v>
                </c:pt>
                <c:pt idx="16">
                  <c:v>50</c:v>
                </c:pt>
                <c:pt idx="17">
                  <c:v>37</c:v>
                </c:pt>
                <c:pt idx="18">
                  <c:v>47</c:v>
                </c:pt>
                <c:pt idx="19">
                  <c:v>43</c:v>
                </c:pt>
                <c:pt idx="20">
                  <c:v>75</c:v>
                </c:pt>
                <c:pt idx="21">
                  <c:v>47</c:v>
                </c:pt>
                <c:pt idx="22">
                  <c:v>45</c:v>
                </c:pt>
                <c:pt idx="23">
                  <c:v>41</c:v>
                </c:pt>
                <c:pt idx="24">
                  <c:v>52</c:v>
                </c:pt>
                <c:pt idx="25">
                  <c:v>36</c:v>
                </c:pt>
                <c:pt idx="26">
                  <c:v>33</c:v>
                </c:pt>
                <c:pt idx="27">
                  <c:v>57</c:v>
                </c:pt>
                <c:pt idx="28">
                  <c:v>63</c:v>
                </c:pt>
                <c:pt idx="29">
                  <c:v>50</c:v>
                </c:pt>
                <c:pt idx="30">
                  <c:v>44</c:v>
                </c:pt>
                <c:pt idx="31">
                  <c:v>58</c:v>
                </c:pt>
                <c:pt idx="32">
                  <c:v>42</c:v>
                </c:pt>
                <c:pt idx="33">
                  <c:v>39</c:v>
                </c:pt>
                <c:pt idx="34">
                  <c:v>24</c:v>
                </c:pt>
                <c:pt idx="35">
                  <c:v>37</c:v>
                </c:pt>
                <c:pt idx="36">
                  <c:v>51</c:v>
                </c:pt>
                <c:pt idx="37">
                  <c:v>49</c:v>
                </c:pt>
                <c:pt idx="38">
                  <c:v>57</c:v>
                </c:pt>
                <c:pt idx="39">
                  <c:v>65</c:v>
                </c:pt>
                <c:pt idx="40">
                  <c:v>62</c:v>
                </c:pt>
                <c:pt idx="41">
                  <c:v>49</c:v>
                </c:pt>
                <c:pt idx="42">
                  <c:v>28</c:v>
                </c:pt>
                <c:pt idx="43">
                  <c:v>57</c:v>
                </c:pt>
                <c:pt idx="44">
                  <c:v>65</c:v>
                </c:pt>
                <c:pt idx="45">
                  <c:v>45</c:v>
                </c:pt>
                <c:pt idx="46">
                  <c:v>42</c:v>
                </c:pt>
                <c:pt idx="47">
                  <c:v>59</c:v>
                </c:pt>
                <c:pt idx="48">
                  <c:v>43</c:v>
                </c:pt>
                <c:pt idx="49">
                  <c:v>52</c:v>
                </c:pt>
                <c:pt idx="50">
                  <c:v>38</c:v>
                </c:pt>
                <c:pt idx="51">
                  <c:v>58</c:v>
                </c:pt>
                <c:pt idx="52">
                  <c:v>57</c:v>
                </c:pt>
                <c:pt idx="53">
                  <c:v>40</c:v>
                </c:pt>
                <c:pt idx="54">
                  <c:v>47</c:v>
                </c:pt>
                <c:pt idx="55">
                  <c:v>72</c:v>
                </c:pt>
                <c:pt idx="56">
                  <c:v>65</c:v>
                </c:pt>
                <c:pt idx="57">
                  <c:v>57</c:v>
                </c:pt>
                <c:pt idx="58">
                  <c:v>35</c:v>
                </c:pt>
                <c:pt idx="59">
                  <c:v>36</c:v>
                </c:pt>
                <c:pt idx="60">
                  <c:v>40</c:v>
                </c:pt>
                <c:pt idx="61">
                  <c:v>44</c:v>
                </c:pt>
                <c:pt idx="62">
                  <c:v>62</c:v>
                </c:pt>
                <c:pt idx="63">
                  <c:v>50</c:v>
                </c:pt>
                <c:pt idx="64">
                  <c:v>80</c:v>
                </c:pt>
                <c:pt idx="65">
                  <c:v>30</c:v>
                </c:pt>
                <c:pt idx="66">
                  <c:v>47</c:v>
                </c:pt>
                <c:pt idx="67">
                  <c:v>58</c:v>
                </c:pt>
                <c:pt idx="68">
                  <c:v>55</c:v>
                </c:pt>
                <c:pt idx="69">
                  <c:v>53</c:v>
                </c:pt>
                <c:pt idx="70">
                  <c:v>34</c:v>
                </c:pt>
                <c:pt idx="71">
                  <c:v>52</c:v>
                </c:pt>
                <c:pt idx="72">
                  <c:v>35</c:v>
                </c:pt>
                <c:pt idx="73">
                  <c:v>32</c:v>
                </c:pt>
                <c:pt idx="74">
                  <c:v>58</c:v>
                </c:pt>
                <c:pt idx="75">
                  <c:v>51</c:v>
                </c:pt>
                <c:pt idx="76">
                  <c:v>55</c:v>
                </c:pt>
                <c:pt idx="77">
                  <c:v>57</c:v>
                </c:pt>
                <c:pt idx="78">
                  <c:v>70</c:v>
                </c:pt>
                <c:pt idx="79">
                  <c:v>62</c:v>
                </c:pt>
                <c:pt idx="80">
                  <c:v>48</c:v>
                </c:pt>
                <c:pt idx="81">
                  <c:v>42</c:v>
                </c:pt>
                <c:pt idx="82">
                  <c:v>40</c:v>
                </c:pt>
                <c:pt idx="83">
                  <c:v>44</c:v>
                </c:pt>
                <c:pt idx="84">
                  <c:v>43</c:v>
                </c:pt>
                <c:pt idx="85">
                  <c:v>47</c:v>
                </c:pt>
                <c:pt idx="86">
                  <c:v>58</c:v>
                </c:pt>
                <c:pt idx="87">
                  <c:v>46</c:v>
                </c:pt>
                <c:pt idx="88">
                  <c:v>53</c:v>
                </c:pt>
                <c:pt idx="89">
                  <c:v>48</c:v>
                </c:pt>
                <c:pt idx="90">
                  <c:v>51</c:v>
                </c:pt>
                <c:pt idx="91">
                  <c:v>62</c:v>
                </c:pt>
                <c:pt idx="92">
                  <c:v>41</c:v>
                </c:pt>
                <c:pt idx="93">
                  <c:v>43</c:v>
                </c:pt>
                <c:pt idx="94">
                  <c:v>28</c:v>
                </c:pt>
                <c:pt idx="95">
                  <c:v>57</c:v>
                </c:pt>
                <c:pt idx="96">
                  <c:v>53</c:v>
                </c:pt>
                <c:pt idx="97">
                  <c:v>65</c:v>
                </c:pt>
                <c:pt idx="98">
                  <c:v>48</c:v>
                </c:pt>
                <c:pt idx="99">
                  <c:v>53</c:v>
                </c:pt>
              </c:numCache>
            </c:numRef>
          </c:xVal>
          <c:yVal>
            <c:numRef>
              <c:f>主成分_実行結果!$D$3:$D$102</c:f>
              <c:numCache>
                <c:formatCode>General</c:formatCode>
                <c:ptCount val="100"/>
                <c:pt idx="0">
                  <c:v>44</c:v>
                </c:pt>
                <c:pt idx="1">
                  <c:v>58</c:v>
                </c:pt>
                <c:pt idx="2">
                  <c:v>60</c:v>
                </c:pt>
                <c:pt idx="3">
                  <c:v>50</c:v>
                </c:pt>
                <c:pt idx="4">
                  <c:v>60</c:v>
                </c:pt>
                <c:pt idx="5">
                  <c:v>69</c:v>
                </c:pt>
                <c:pt idx="6">
                  <c:v>60</c:v>
                </c:pt>
                <c:pt idx="7">
                  <c:v>47</c:v>
                </c:pt>
                <c:pt idx="8">
                  <c:v>53</c:v>
                </c:pt>
                <c:pt idx="9">
                  <c:v>44</c:v>
                </c:pt>
                <c:pt idx="10">
                  <c:v>34</c:v>
                </c:pt>
                <c:pt idx="11">
                  <c:v>53</c:v>
                </c:pt>
                <c:pt idx="12">
                  <c:v>84</c:v>
                </c:pt>
                <c:pt idx="13">
                  <c:v>45</c:v>
                </c:pt>
                <c:pt idx="14">
                  <c:v>52</c:v>
                </c:pt>
                <c:pt idx="15">
                  <c:v>52</c:v>
                </c:pt>
                <c:pt idx="16">
                  <c:v>48</c:v>
                </c:pt>
                <c:pt idx="17">
                  <c:v>32</c:v>
                </c:pt>
                <c:pt idx="18">
                  <c:v>42</c:v>
                </c:pt>
                <c:pt idx="19">
                  <c:v>45</c:v>
                </c:pt>
                <c:pt idx="20">
                  <c:v>69</c:v>
                </c:pt>
                <c:pt idx="21">
                  <c:v>43</c:v>
                </c:pt>
                <c:pt idx="22">
                  <c:v>44</c:v>
                </c:pt>
                <c:pt idx="23">
                  <c:v>39</c:v>
                </c:pt>
                <c:pt idx="24">
                  <c:v>48</c:v>
                </c:pt>
                <c:pt idx="25">
                  <c:v>41</c:v>
                </c:pt>
                <c:pt idx="26">
                  <c:v>32</c:v>
                </c:pt>
                <c:pt idx="27">
                  <c:v>60</c:v>
                </c:pt>
                <c:pt idx="28">
                  <c:v>55</c:v>
                </c:pt>
                <c:pt idx="29">
                  <c:v>71</c:v>
                </c:pt>
                <c:pt idx="30">
                  <c:v>42</c:v>
                </c:pt>
                <c:pt idx="31">
                  <c:v>49</c:v>
                </c:pt>
                <c:pt idx="32">
                  <c:v>47</c:v>
                </c:pt>
                <c:pt idx="33">
                  <c:v>42</c:v>
                </c:pt>
                <c:pt idx="34">
                  <c:v>27</c:v>
                </c:pt>
                <c:pt idx="35">
                  <c:v>35</c:v>
                </c:pt>
                <c:pt idx="36">
                  <c:v>53</c:v>
                </c:pt>
                <c:pt idx="37">
                  <c:v>53</c:v>
                </c:pt>
                <c:pt idx="38">
                  <c:v>60</c:v>
                </c:pt>
                <c:pt idx="39">
                  <c:v>65</c:v>
                </c:pt>
                <c:pt idx="40">
                  <c:v>52</c:v>
                </c:pt>
                <c:pt idx="41">
                  <c:v>51</c:v>
                </c:pt>
                <c:pt idx="42">
                  <c:v>32</c:v>
                </c:pt>
                <c:pt idx="43">
                  <c:v>63</c:v>
                </c:pt>
                <c:pt idx="44">
                  <c:v>59</c:v>
                </c:pt>
                <c:pt idx="45">
                  <c:v>43</c:v>
                </c:pt>
                <c:pt idx="46">
                  <c:v>46</c:v>
                </c:pt>
                <c:pt idx="47">
                  <c:v>55</c:v>
                </c:pt>
                <c:pt idx="48">
                  <c:v>40</c:v>
                </c:pt>
                <c:pt idx="49">
                  <c:v>52</c:v>
                </c:pt>
                <c:pt idx="50">
                  <c:v>48</c:v>
                </c:pt>
                <c:pt idx="51">
                  <c:v>47</c:v>
                </c:pt>
                <c:pt idx="52">
                  <c:v>55</c:v>
                </c:pt>
                <c:pt idx="53">
                  <c:v>38</c:v>
                </c:pt>
                <c:pt idx="54">
                  <c:v>60</c:v>
                </c:pt>
                <c:pt idx="55">
                  <c:v>58</c:v>
                </c:pt>
                <c:pt idx="56">
                  <c:v>72</c:v>
                </c:pt>
                <c:pt idx="57">
                  <c:v>58</c:v>
                </c:pt>
                <c:pt idx="58">
                  <c:v>30</c:v>
                </c:pt>
                <c:pt idx="59">
                  <c:v>42</c:v>
                </c:pt>
                <c:pt idx="60">
                  <c:v>39</c:v>
                </c:pt>
                <c:pt idx="61">
                  <c:v>35</c:v>
                </c:pt>
                <c:pt idx="62">
                  <c:v>48</c:v>
                </c:pt>
                <c:pt idx="63">
                  <c:v>37</c:v>
                </c:pt>
                <c:pt idx="64">
                  <c:v>70</c:v>
                </c:pt>
                <c:pt idx="65">
                  <c:v>29</c:v>
                </c:pt>
                <c:pt idx="66">
                  <c:v>51</c:v>
                </c:pt>
                <c:pt idx="67">
                  <c:v>57</c:v>
                </c:pt>
                <c:pt idx="68">
                  <c:v>40</c:v>
                </c:pt>
                <c:pt idx="69">
                  <c:v>48</c:v>
                </c:pt>
                <c:pt idx="70">
                  <c:v>40</c:v>
                </c:pt>
                <c:pt idx="71">
                  <c:v>42</c:v>
                </c:pt>
                <c:pt idx="72">
                  <c:v>45</c:v>
                </c:pt>
                <c:pt idx="73">
                  <c:v>40</c:v>
                </c:pt>
                <c:pt idx="74">
                  <c:v>45</c:v>
                </c:pt>
                <c:pt idx="75">
                  <c:v>56</c:v>
                </c:pt>
                <c:pt idx="76">
                  <c:v>49</c:v>
                </c:pt>
                <c:pt idx="77">
                  <c:v>62</c:v>
                </c:pt>
                <c:pt idx="78">
                  <c:v>72</c:v>
                </c:pt>
                <c:pt idx="79">
                  <c:v>65</c:v>
                </c:pt>
                <c:pt idx="80">
                  <c:v>51</c:v>
                </c:pt>
                <c:pt idx="81">
                  <c:v>53</c:v>
                </c:pt>
                <c:pt idx="82">
                  <c:v>45</c:v>
                </c:pt>
                <c:pt idx="83">
                  <c:v>56</c:v>
                </c:pt>
                <c:pt idx="84">
                  <c:v>51</c:v>
                </c:pt>
                <c:pt idx="85">
                  <c:v>58</c:v>
                </c:pt>
                <c:pt idx="86">
                  <c:v>52</c:v>
                </c:pt>
                <c:pt idx="87">
                  <c:v>53</c:v>
                </c:pt>
                <c:pt idx="88">
                  <c:v>50</c:v>
                </c:pt>
                <c:pt idx="89">
                  <c:v>56</c:v>
                </c:pt>
                <c:pt idx="90">
                  <c:v>49</c:v>
                </c:pt>
                <c:pt idx="91">
                  <c:v>51</c:v>
                </c:pt>
                <c:pt idx="92">
                  <c:v>48</c:v>
                </c:pt>
                <c:pt idx="93">
                  <c:v>47</c:v>
                </c:pt>
                <c:pt idx="94">
                  <c:v>32</c:v>
                </c:pt>
                <c:pt idx="95">
                  <c:v>55</c:v>
                </c:pt>
                <c:pt idx="96">
                  <c:v>60</c:v>
                </c:pt>
                <c:pt idx="97">
                  <c:v>58</c:v>
                </c:pt>
                <c:pt idx="98">
                  <c:v>40</c:v>
                </c:pt>
                <c:pt idx="99">
                  <c:v>57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1C70-46E3-A85D-7D002666B211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</a:ln>
          </c:spPr>
          <c:dPt>
            <c:idx val="0"/>
            <c:marker>
              <c:symbol val="none"/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7-1C70-46E3-A85D-7D002666B211}"/>
              </c:ext>
            </c:extLst>
          </c:dPt>
          <c:dPt>
            <c:idx val="1"/>
            <c:marker>
              <c:symbol val="none"/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6-1C70-46E3-A85D-7D002666B211}"/>
              </c:ext>
            </c:extLst>
          </c:dPt>
          <c:xVal>
            <c:numRef>
              <c:f>主成分_実行結果!$I$3:$I$4</c:f>
              <c:numCache>
                <c:formatCode>General</c:formatCode>
                <c:ptCount val="2"/>
                <c:pt idx="0">
                  <c:v>27.484000000000009</c:v>
                </c:pt>
                <c:pt idx="1">
                  <c:v>72.51400000000001</c:v>
                </c:pt>
              </c:numCache>
            </c:numRef>
          </c:xVal>
          <c:yVal>
            <c:numRef>
              <c:f>主成分_実行結果!$J$3:$J$4</c:f>
              <c:numCache>
                <c:formatCode>General</c:formatCode>
                <c:ptCount val="2"/>
                <c:pt idx="0">
                  <c:v>80</c:v>
                </c:pt>
                <c:pt idx="1">
                  <c:v>20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1C70-46E3-A85D-7D002666B211}"/>
            </c:ext>
          </c:extLst>
        </c:ser>
        <c:dLbls/>
        <c:axId val="146855808"/>
        <c:axId val="146860288"/>
      </c:scatterChart>
      <c:valAx>
        <c:axId val="146855808"/>
        <c:scaling>
          <c:orientation val="minMax"/>
          <c:max val="90"/>
          <c:min val="2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数学得点</a:t>
                </a:r>
              </a:p>
            </c:rich>
          </c:tx>
          <c:layout/>
        </c:title>
        <c:numFmt formatCode="General" sourceLinked="1"/>
        <c:tickLblPos val="nextTo"/>
        <c:crossAx val="146860288"/>
        <c:crosses val="autoZero"/>
        <c:crossBetween val="midCat"/>
      </c:valAx>
      <c:valAx>
        <c:axId val="146860288"/>
        <c:scaling>
          <c:orientation val="minMax"/>
          <c:min val="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理科得点</a:t>
                </a:r>
              </a:p>
            </c:rich>
          </c:tx>
          <c:layout/>
        </c:title>
        <c:numFmt formatCode="General" sourceLinked="1"/>
        <c:tickLblPos val="nextTo"/>
        <c:crossAx val="146855808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chart" Target="../charts/chart1.xml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75800</xdr:rowOff>
    </xdr:from>
    <xdr:to>
      <xdr:col>9</xdr:col>
      <xdr:colOff>19051</xdr:colOff>
      <xdr:row>26</xdr:row>
      <xdr:rowOff>37285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1" y="75800"/>
          <a:ext cx="5924550" cy="4419185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0</xdr:row>
      <xdr:rowOff>161925</xdr:rowOff>
    </xdr:from>
    <xdr:to>
      <xdr:col>18</xdr:col>
      <xdr:colOff>103650</xdr:colOff>
      <xdr:row>25</xdr:row>
      <xdr:rowOff>26977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77000" y="161925"/>
          <a:ext cx="5971050" cy="4151302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323851</xdr:colOff>
      <xdr:row>26</xdr:row>
      <xdr:rowOff>104775</xdr:rowOff>
    </xdr:from>
    <xdr:to>
      <xdr:col>8</xdr:col>
      <xdr:colOff>566350</xdr:colOff>
      <xdr:row>52</xdr:row>
      <xdr:rowOff>95250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3851" y="4562475"/>
          <a:ext cx="5728899" cy="4448175"/>
        </a:xfrm>
        <a:prstGeom prst="rect">
          <a:avLst/>
        </a:prstGeom>
      </xdr:spPr>
    </xdr:pic>
    <xdr:clientData/>
  </xdr:twoCellAnchor>
  <xdr:twoCellAnchor editAs="oneCell">
    <xdr:from>
      <xdr:col>9</xdr:col>
      <xdr:colOff>223221</xdr:colOff>
      <xdr:row>27</xdr:row>
      <xdr:rowOff>57149</xdr:rowOff>
    </xdr:from>
    <xdr:to>
      <xdr:col>17</xdr:col>
      <xdr:colOff>417976</xdr:colOff>
      <xdr:row>52</xdr:row>
      <xdr:rowOff>18210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95421" y="4686299"/>
          <a:ext cx="5681155" cy="4247311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53</xdr:row>
      <xdr:rowOff>16127</xdr:rowOff>
    </xdr:from>
    <xdr:to>
      <xdr:col>8</xdr:col>
      <xdr:colOff>276226</xdr:colOff>
      <xdr:row>76</xdr:row>
      <xdr:rowOff>132530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57176" y="9102977"/>
          <a:ext cx="5505450" cy="4059753"/>
        </a:xfrm>
        <a:prstGeom prst="rect">
          <a:avLst/>
        </a:prstGeom>
      </xdr:spPr>
    </xdr:pic>
    <xdr:clientData/>
  </xdr:twoCellAnchor>
  <xdr:twoCellAnchor editAs="oneCell">
    <xdr:from>
      <xdr:col>9</xdr:col>
      <xdr:colOff>312420</xdr:colOff>
      <xdr:row>26</xdr:row>
      <xdr:rowOff>82280</xdr:rowOff>
    </xdr:from>
    <xdr:to>
      <xdr:col>18</xdr:col>
      <xdr:colOff>259080</xdr:colOff>
      <xdr:row>51</xdr:row>
      <xdr:rowOff>117635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98820" y="4440920"/>
          <a:ext cx="5433060" cy="42263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45720</xdr:colOff>
      <xdr:row>96</xdr:row>
      <xdr:rowOff>0</xdr:rowOff>
    </xdr:from>
    <xdr:to>
      <xdr:col>16</xdr:col>
      <xdr:colOff>426720</xdr:colOff>
      <xdr:row>111</xdr:row>
      <xdr:rowOff>15240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5660" y="16139160"/>
          <a:ext cx="3185160" cy="25831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85725</xdr:colOff>
      <xdr:row>104</xdr:row>
      <xdr:rowOff>95250</xdr:rowOff>
    </xdr:from>
    <xdr:to>
      <xdr:col>3</xdr:col>
      <xdr:colOff>612189</xdr:colOff>
      <xdr:row>110</xdr:row>
      <xdr:rowOff>171450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" y="18002250"/>
          <a:ext cx="2136189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115</xdr:row>
      <xdr:rowOff>173553</xdr:rowOff>
    </xdr:from>
    <xdr:to>
      <xdr:col>6</xdr:col>
      <xdr:colOff>66217</xdr:colOff>
      <xdr:row>120</xdr:row>
      <xdr:rowOff>104654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57275" y="20052228"/>
          <a:ext cx="3047542" cy="807401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112</xdr:row>
      <xdr:rowOff>0</xdr:rowOff>
    </xdr:from>
    <xdr:to>
      <xdr:col>3</xdr:col>
      <xdr:colOff>409576</xdr:colOff>
      <xdr:row>115</xdr:row>
      <xdr:rowOff>54803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テキスト ボックス 5"/>
            <xdr:cNvSpPr txBox="1"/>
          </xdr:nvSpPr>
          <xdr:spPr>
            <a:xfrm>
              <a:off x="247651" y="19335750"/>
              <a:ext cx="1771650" cy="5977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>
                  <m:r>
                    <a:rPr kumimoji="1" lang="en-US" altLang="ja-JP" sz="1200" b="1" i="1">
                      <a:latin typeface="Cambria Math" panose="02040503050406030204" pitchFamily="18" charset="0"/>
                    </a:rPr>
                    <m:t>𝒂</m:t>
                  </m:r>
                  <m:sSup>
                    <m:sSupPr>
                      <m:ctrlPr>
                        <a:rPr kumimoji="1" lang="en-US" altLang="ja-JP" sz="1200" b="1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kumimoji="1" lang="en-US" altLang="ja-JP" sz="1200" b="1" i="1">
                          <a:latin typeface="Cambria Math" panose="02040503050406030204" pitchFamily="18" charset="0"/>
                        </a:rPr>
                        <m:t>𝒙</m:t>
                      </m:r>
                    </m:e>
                    <m:sup>
                      <m:r>
                        <a:rPr kumimoji="1" lang="en-US" altLang="ja-JP" sz="1200" b="1" i="1">
                          <a:latin typeface="Cambria Math" panose="02040503050406030204" pitchFamily="18" charset="0"/>
                        </a:rPr>
                        <m:t>𝟐</m:t>
                      </m:r>
                    </m:sup>
                  </m:sSup>
                  <m:r>
                    <a:rPr kumimoji="1" lang="en-US" altLang="ja-JP" sz="12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</m:t>
                  </m:r>
                  <m:r>
                    <a:rPr kumimoji="1" lang="en-US" altLang="ja-JP" sz="12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𝒃𝒙</m:t>
                  </m:r>
                  <m:r>
                    <a:rPr kumimoji="1" lang="en-US" altLang="ja-JP" sz="12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</m:t>
                  </m:r>
                  <m:r>
                    <a:rPr kumimoji="1" lang="en-US" altLang="ja-JP" sz="12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𝒄</m:t>
                  </m:r>
                  <m:r>
                    <a:rPr kumimoji="1" lang="en-US" altLang="ja-JP" sz="12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kumimoji="1" lang="en-US" altLang="ja-JP" sz="12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𝟎</m:t>
                  </m:r>
                  <m:r>
                    <a:rPr lang="ja-JP" altLang="en-US" sz="12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の</m:t>
                  </m:r>
                </m:oMath>
              </a14:m>
              <a:r>
                <a:rPr kumimoji="1" lang="ja-JP" altLang="en-US" sz="1200" b="1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解は</a:t>
              </a:r>
              <a:endParaRPr kumimoji="1" lang="en-US" altLang="ja-JP" sz="1200" b="1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altLang="ja-JP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𝒙</m:t>
                    </m:r>
                    <m:r>
                      <a:rPr lang="en-US" altLang="ja-JP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altLang="ja-JP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en-US" altLang="ja-JP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𝒃</m:t>
                        </m:r>
                        <m:r>
                          <a:rPr lang="en-US" altLang="ja-JP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±</m:t>
                        </m:r>
                        <m:rad>
                          <m:radPr>
                            <m:degHide m:val="on"/>
                            <m:ctrlPr>
                              <a:rPr lang="en-US" altLang="ja-JP" sz="12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en-US" altLang="ja-JP" sz="12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altLang="ja-JP" sz="12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𝒃</m:t>
                                </m:r>
                              </m:e>
                              <m:sup>
                                <m:r>
                                  <a:rPr lang="en-US" altLang="ja-JP" sz="12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𝟐</m:t>
                                </m:r>
                              </m:sup>
                            </m:sSup>
                            <m:r>
                              <a:rPr lang="en-US" altLang="ja-JP" sz="12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altLang="ja-JP" sz="12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𝟒</m:t>
                            </m:r>
                            <m:r>
                              <a:rPr lang="en-US" altLang="ja-JP" sz="12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𝒂𝒄</m:t>
                            </m:r>
                          </m:e>
                        </m:rad>
                      </m:num>
                      <m:den>
                        <m:r>
                          <a:rPr lang="en-US" altLang="ja-JP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𝟐</m:t>
                        </m:r>
                        <m:r>
                          <a:rPr lang="en-US" altLang="ja-JP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𝒂</m:t>
                        </m:r>
                      </m:den>
                    </m:f>
                  </m:oMath>
                </m:oMathPara>
              </a14:m>
              <a:endParaRPr kumimoji="1" lang="ja-JP" altLang="en-US" sz="1200" b="1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6" name="テキスト ボックス 5"/>
            <xdr:cNvSpPr txBox="1"/>
          </xdr:nvSpPr>
          <xdr:spPr>
            <a:xfrm>
              <a:off x="247651" y="19335750"/>
              <a:ext cx="1771650" cy="5977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200" b="1" i="0">
                  <a:latin typeface="Cambria Math" panose="02040503050406030204" pitchFamily="18" charset="0"/>
                </a:rPr>
                <a:t>𝒂𝒙^𝟐</a:t>
              </a:r>
              <a:r>
                <a:rPr kumimoji="1" lang="en-US" altLang="ja-JP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+𝒃𝒙+𝒄=𝟎</a:t>
              </a:r>
              <a:r>
                <a:rPr lang="ja-JP" altLang="en-US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の</a:t>
              </a:r>
              <a:r>
                <a:rPr kumimoji="1" lang="ja-JP" altLang="en-US" sz="1200" b="1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解は</a:t>
              </a:r>
              <a:endParaRPr kumimoji="1" lang="en-US" altLang="ja-JP" sz="1200" b="1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r>
                <a:rPr lang="en-US" altLang="ja-JP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𝒙=(−𝒃±√(𝒃^𝟐−𝟒𝒂𝒄))/𝟐𝒂</a:t>
              </a:r>
              <a:endParaRPr kumimoji="1" lang="ja-JP" altLang="en-US" sz="1200" b="1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2</xdr:col>
      <xdr:colOff>129540</xdr:colOff>
      <xdr:row>113</xdr:row>
      <xdr:rowOff>15240</xdr:rowOff>
    </xdr:from>
    <xdr:to>
      <xdr:col>3</xdr:col>
      <xdr:colOff>205740</xdr:colOff>
      <xdr:row>114</xdr:row>
      <xdr:rowOff>53340</xdr:rowOff>
    </xdr:to>
    <xdr:sp macro="" textlink="">
      <xdr:nvSpPr>
        <xdr:cNvPr id="7" name="正方形/長方形 6"/>
        <xdr:cNvSpPr/>
      </xdr:nvSpPr>
      <xdr:spPr>
        <a:xfrm>
          <a:off x="967740" y="19072860"/>
          <a:ext cx="685800" cy="21336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111</xdr:row>
      <xdr:rowOff>95250</xdr:rowOff>
    </xdr:from>
    <xdr:to>
      <xdr:col>4</xdr:col>
      <xdr:colOff>66675</xdr:colOff>
      <xdr:row>113</xdr:row>
      <xdr:rowOff>85725</xdr:rowOff>
    </xdr:to>
    <xdr:cxnSp macro="">
      <xdr:nvCxnSpPr>
        <xdr:cNvPr id="8" name="直線矢印コネクタ 7"/>
        <xdr:cNvCxnSpPr/>
      </xdr:nvCxnSpPr>
      <xdr:spPr>
        <a:xfrm flipV="1">
          <a:off x="1695450" y="19250025"/>
          <a:ext cx="666750" cy="3524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108</xdr:row>
      <xdr:rowOff>123825</xdr:rowOff>
    </xdr:from>
    <xdr:to>
      <xdr:col>4</xdr:col>
      <xdr:colOff>133350</xdr:colOff>
      <xdr:row>117</xdr:row>
      <xdr:rowOff>76201</xdr:rowOff>
    </xdr:to>
    <xdr:cxnSp macro="">
      <xdr:nvCxnSpPr>
        <xdr:cNvPr id="9" name="直線矢印コネクタ 8"/>
        <xdr:cNvCxnSpPr/>
      </xdr:nvCxnSpPr>
      <xdr:spPr>
        <a:xfrm flipV="1">
          <a:off x="1914525" y="18735675"/>
          <a:ext cx="523875" cy="157162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118110</xdr:colOff>
      <xdr:row>106</xdr:row>
      <xdr:rowOff>41910</xdr:rowOff>
    </xdr:from>
    <xdr:to>
      <xdr:col>13</xdr:col>
      <xdr:colOff>60960</xdr:colOff>
      <xdr:row>106</xdr:row>
      <xdr:rowOff>41910</xdr:rowOff>
    </xdr:to>
    <xdr:cxnSp macro="">
      <xdr:nvCxnSpPr>
        <xdr:cNvPr id="10" name="直線コネクタ 9"/>
        <xdr:cNvCxnSpPr/>
      </xdr:nvCxnSpPr>
      <xdr:spPr>
        <a:xfrm>
          <a:off x="7258050" y="17880330"/>
          <a:ext cx="101727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</xdr:colOff>
      <xdr:row>106</xdr:row>
      <xdr:rowOff>49530</xdr:rowOff>
    </xdr:from>
    <xdr:to>
      <xdr:col>15</xdr:col>
      <xdr:colOff>403860</xdr:colOff>
      <xdr:row>106</xdr:row>
      <xdr:rowOff>53340</xdr:rowOff>
    </xdr:to>
    <xdr:cxnSp macro="">
      <xdr:nvCxnSpPr>
        <xdr:cNvPr id="11" name="直線コネクタ 10"/>
        <xdr:cNvCxnSpPr/>
      </xdr:nvCxnSpPr>
      <xdr:spPr>
        <a:xfrm>
          <a:off x="8755380" y="17887950"/>
          <a:ext cx="982980" cy="381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</xdr:colOff>
      <xdr:row>106</xdr:row>
      <xdr:rowOff>106680</xdr:rowOff>
    </xdr:from>
    <xdr:to>
      <xdr:col>11</xdr:col>
      <xdr:colOff>365760</xdr:colOff>
      <xdr:row>110</xdr:row>
      <xdr:rowOff>38100</xdr:rowOff>
    </xdr:to>
    <xdr:cxnSp macro="">
      <xdr:nvCxnSpPr>
        <xdr:cNvPr id="12" name="直線矢印コネクタ 11"/>
        <xdr:cNvCxnSpPr/>
      </xdr:nvCxnSpPr>
      <xdr:spPr>
        <a:xfrm flipH="1">
          <a:off x="6316982" y="17945100"/>
          <a:ext cx="1188718" cy="62484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1906</xdr:colOff>
      <xdr:row>106</xdr:row>
      <xdr:rowOff>83820</xdr:rowOff>
    </xdr:from>
    <xdr:to>
      <xdr:col>14</xdr:col>
      <xdr:colOff>335280</xdr:colOff>
      <xdr:row>111</xdr:row>
      <xdr:rowOff>57150</xdr:rowOff>
    </xdr:to>
    <xdr:cxnSp macro="">
      <xdr:nvCxnSpPr>
        <xdr:cNvPr id="13" name="直線矢印コネクタ 12"/>
        <xdr:cNvCxnSpPr/>
      </xdr:nvCxnSpPr>
      <xdr:spPr>
        <a:xfrm flipH="1">
          <a:off x="6318886" y="17922240"/>
          <a:ext cx="2741294" cy="84201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611505</xdr:colOff>
      <xdr:row>110</xdr:row>
      <xdr:rowOff>161993</xdr:rowOff>
    </xdr:from>
    <xdr:to>
      <xdr:col>13</xdr:col>
      <xdr:colOff>300990</xdr:colOff>
      <xdr:row>113</xdr:row>
      <xdr:rowOff>51087</xdr:rowOff>
    </xdr:to>
    <xdr:sp macro="" textlink="">
      <xdr:nvSpPr>
        <xdr:cNvPr id="14" name="フリーフォーム 13"/>
        <xdr:cNvSpPr/>
      </xdr:nvSpPr>
      <xdr:spPr>
        <a:xfrm>
          <a:off x="6928485" y="18693833"/>
          <a:ext cx="1586865" cy="414874"/>
        </a:xfrm>
        <a:custGeom>
          <a:avLst/>
          <a:gdLst>
            <a:gd name="connsiteX0" fmla="*/ 1495425 w 1495425"/>
            <a:gd name="connsiteY0" fmla="*/ 180975 h 276269"/>
            <a:gd name="connsiteX1" fmla="*/ 952500 w 1495425"/>
            <a:gd name="connsiteY1" fmla="*/ 276225 h 276269"/>
            <a:gd name="connsiteX2" fmla="*/ 247650 w 1495425"/>
            <a:gd name="connsiteY2" fmla="*/ 190500 h 276269"/>
            <a:gd name="connsiteX3" fmla="*/ 0 w 1495425"/>
            <a:gd name="connsiteY3" fmla="*/ 0 h 276269"/>
            <a:gd name="connsiteX0" fmla="*/ 1555167 w 1555167"/>
            <a:gd name="connsiteY0" fmla="*/ 0 h 423636"/>
            <a:gd name="connsiteX1" fmla="*/ 952500 w 1555167"/>
            <a:gd name="connsiteY1" fmla="*/ 375364 h 423636"/>
            <a:gd name="connsiteX2" fmla="*/ 247650 w 1555167"/>
            <a:gd name="connsiteY2" fmla="*/ 289639 h 423636"/>
            <a:gd name="connsiteX3" fmla="*/ 0 w 1555167"/>
            <a:gd name="connsiteY3" fmla="*/ 99139 h 423636"/>
            <a:gd name="connsiteX0" fmla="*/ 1555167 w 1555167"/>
            <a:gd name="connsiteY0" fmla="*/ 0 h 423637"/>
            <a:gd name="connsiteX1" fmla="*/ 952500 w 1555167"/>
            <a:gd name="connsiteY1" fmla="*/ 375364 h 423637"/>
            <a:gd name="connsiteX2" fmla="*/ 247650 w 1555167"/>
            <a:gd name="connsiteY2" fmla="*/ 289639 h 423637"/>
            <a:gd name="connsiteX3" fmla="*/ 0 w 1555167"/>
            <a:gd name="connsiteY3" fmla="*/ 99139 h 4236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55167" h="423637">
              <a:moveTo>
                <a:pt x="1555167" y="0"/>
              </a:moveTo>
              <a:cubicBezTo>
                <a:pt x="1402621" y="109078"/>
                <a:pt x="1170420" y="327091"/>
                <a:pt x="952500" y="375364"/>
              </a:cubicBezTo>
              <a:cubicBezTo>
                <a:pt x="734581" y="423637"/>
                <a:pt x="406400" y="335677"/>
                <a:pt x="247650" y="289639"/>
              </a:cubicBezTo>
              <a:cubicBezTo>
                <a:pt x="88900" y="243601"/>
                <a:pt x="44450" y="171370"/>
                <a:pt x="0" y="99139"/>
              </a:cubicBezTo>
            </a:path>
          </a:pathLst>
        </a:custGeom>
        <a:noFill/>
        <a:ln w="12700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609600</xdr:colOff>
      <xdr:row>117</xdr:row>
      <xdr:rowOff>114300</xdr:rowOff>
    </xdr:from>
    <xdr:to>
      <xdr:col>3</xdr:col>
      <xdr:colOff>504825</xdr:colOff>
      <xdr:row>118</xdr:row>
      <xdr:rowOff>152400</xdr:rowOff>
    </xdr:to>
    <xdr:sp macro="" textlink="">
      <xdr:nvSpPr>
        <xdr:cNvPr id="15" name="正方形/長方形 14"/>
        <xdr:cNvSpPr/>
      </xdr:nvSpPr>
      <xdr:spPr>
        <a:xfrm>
          <a:off x="1543050" y="20345400"/>
          <a:ext cx="581025" cy="219075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117</xdr:row>
      <xdr:rowOff>66675</xdr:rowOff>
    </xdr:from>
    <xdr:to>
      <xdr:col>5</xdr:col>
      <xdr:colOff>438150</xdr:colOff>
      <xdr:row>119</xdr:row>
      <xdr:rowOff>47625</xdr:rowOff>
    </xdr:to>
    <xdr:sp macro="" textlink="">
      <xdr:nvSpPr>
        <xdr:cNvPr id="18" name="正方形/長方形 17"/>
        <xdr:cNvSpPr/>
      </xdr:nvSpPr>
      <xdr:spPr>
        <a:xfrm>
          <a:off x="2514600" y="20297775"/>
          <a:ext cx="914400" cy="333375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504825</xdr:colOff>
      <xdr:row>109</xdr:row>
      <xdr:rowOff>114300</xdr:rowOff>
    </xdr:from>
    <xdr:to>
      <xdr:col>5</xdr:col>
      <xdr:colOff>0</xdr:colOff>
      <xdr:row>117</xdr:row>
      <xdr:rowOff>76201</xdr:rowOff>
    </xdr:to>
    <xdr:cxnSp macro="">
      <xdr:nvCxnSpPr>
        <xdr:cNvPr id="19" name="直線矢印コネクタ 18"/>
        <xdr:cNvCxnSpPr/>
      </xdr:nvCxnSpPr>
      <xdr:spPr>
        <a:xfrm flipH="1" flipV="1">
          <a:off x="2809875" y="18907125"/>
          <a:ext cx="180975" cy="140017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325755</xdr:colOff>
      <xdr:row>4</xdr:row>
      <xdr:rowOff>85724</xdr:rowOff>
    </xdr:from>
    <xdr:to>
      <xdr:col>14</xdr:col>
      <xdr:colOff>133350</xdr:colOff>
      <xdr:row>27</xdr:row>
      <xdr:rowOff>47625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104</xdr:row>
      <xdr:rowOff>95250</xdr:rowOff>
    </xdr:from>
    <xdr:to>
      <xdr:col>3</xdr:col>
      <xdr:colOff>612189</xdr:colOff>
      <xdr:row>110</xdr:row>
      <xdr:rowOff>171450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" y="18002250"/>
          <a:ext cx="2136189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115</xdr:row>
      <xdr:rowOff>173553</xdr:rowOff>
    </xdr:from>
    <xdr:to>
      <xdr:col>6</xdr:col>
      <xdr:colOff>66217</xdr:colOff>
      <xdr:row>120</xdr:row>
      <xdr:rowOff>104654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57275" y="20052228"/>
          <a:ext cx="3047542" cy="807401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112</xdr:row>
      <xdr:rowOff>0</xdr:rowOff>
    </xdr:from>
    <xdr:to>
      <xdr:col>3</xdr:col>
      <xdr:colOff>409576</xdr:colOff>
      <xdr:row>115</xdr:row>
      <xdr:rowOff>54803</xdr:rowOff>
    </xdr:to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11" name="テキスト ボックス 5"/>
            <xdr:cNvSpPr txBox="1"/>
          </xdr:nvSpPr>
          <xdr:spPr>
            <a:xfrm>
              <a:off x="247651" y="19335750"/>
              <a:ext cx="1771650" cy="5977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>
                  <m:r>
                    <a:rPr kumimoji="1" lang="en-US" altLang="ja-JP" sz="1200" b="1" i="1">
                      <a:latin typeface="Cambria Math" panose="02040503050406030204" pitchFamily="18" charset="0"/>
                    </a:rPr>
                    <m:t>𝒂</m:t>
                  </m:r>
                  <m:sSup>
                    <m:sSupPr>
                      <m:ctrlPr>
                        <a:rPr kumimoji="1" lang="en-US" altLang="ja-JP" sz="1200" b="1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kumimoji="1" lang="en-US" altLang="ja-JP" sz="1200" b="1" i="1">
                          <a:latin typeface="Cambria Math" panose="02040503050406030204" pitchFamily="18" charset="0"/>
                        </a:rPr>
                        <m:t>𝒙</m:t>
                      </m:r>
                    </m:e>
                    <m:sup>
                      <m:r>
                        <a:rPr kumimoji="1" lang="en-US" altLang="ja-JP" sz="1200" b="1" i="1">
                          <a:latin typeface="Cambria Math" panose="02040503050406030204" pitchFamily="18" charset="0"/>
                        </a:rPr>
                        <m:t>𝟐</m:t>
                      </m:r>
                    </m:sup>
                  </m:sSup>
                  <m:r>
                    <a:rPr kumimoji="1" lang="en-US" altLang="ja-JP" sz="12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</m:t>
                  </m:r>
                  <m:r>
                    <a:rPr kumimoji="1" lang="en-US" altLang="ja-JP" sz="12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𝒃𝒙</m:t>
                  </m:r>
                  <m:r>
                    <a:rPr kumimoji="1" lang="en-US" altLang="ja-JP" sz="12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</m:t>
                  </m:r>
                  <m:r>
                    <a:rPr kumimoji="1" lang="en-US" altLang="ja-JP" sz="12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𝒄</m:t>
                  </m:r>
                  <m:r>
                    <a:rPr kumimoji="1" lang="en-US" altLang="ja-JP" sz="12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kumimoji="1" lang="en-US" altLang="ja-JP" sz="12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𝟎</m:t>
                  </m:r>
                  <m:r>
                    <a:rPr lang="ja-JP" altLang="en-US" sz="12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の</m:t>
                  </m:r>
                </m:oMath>
              </a14:m>
              <a:r>
                <a:rPr kumimoji="1" lang="ja-JP" altLang="en-US" sz="1200" b="1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解は</a:t>
              </a:r>
              <a:endParaRPr kumimoji="1" lang="en-US" altLang="ja-JP" sz="1200" b="1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altLang="ja-JP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𝒙</m:t>
                    </m:r>
                    <m:r>
                      <a:rPr lang="en-US" altLang="ja-JP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altLang="ja-JP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altLang="ja-JP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en-US" altLang="ja-JP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𝒃</m:t>
                        </m:r>
                        <m:r>
                          <a:rPr lang="en-US" altLang="ja-JP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±</m:t>
                        </m:r>
                        <m:rad>
                          <m:radPr>
                            <m:degHide m:val="on"/>
                            <m:ctrlPr>
                              <a:rPr lang="en-US" altLang="ja-JP" sz="12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en-US" altLang="ja-JP" sz="12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altLang="ja-JP" sz="12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𝒃</m:t>
                                </m:r>
                              </m:e>
                              <m:sup>
                                <m:r>
                                  <a:rPr lang="en-US" altLang="ja-JP" sz="12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𝟐</m:t>
                                </m:r>
                              </m:sup>
                            </m:sSup>
                            <m:r>
                              <a:rPr lang="en-US" altLang="ja-JP" sz="12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altLang="ja-JP" sz="12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𝟒</m:t>
                            </m:r>
                            <m:r>
                              <a:rPr lang="en-US" altLang="ja-JP" sz="12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𝒂𝒄</m:t>
                            </m:r>
                          </m:e>
                        </m:rad>
                      </m:num>
                      <m:den>
                        <m:r>
                          <a:rPr lang="en-US" altLang="ja-JP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𝟐</m:t>
                        </m:r>
                        <m:r>
                          <a:rPr lang="en-US" altLang="ja-JP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𝒂</m:t>
                        </m:r>
                      </m:den>
                    </m:f>
                  </m:oMath>
                </m:oMathPara>
              </a14:m>
              <a:endParaRPr kumimoji="1" lang="ja-JP" altLang="en-US" sz="1200" b="1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Choice>
      <mc:Fallback>
        <xdr:sp macro="" textlink="">
          <xdr:nvSpPr>
            <xdr:cNvPr id="11" name="テキスト ボックス 5"/>
            <xdr:cNvSpPr txBox="1"/>
          </xdr:nvSpPr>
          <xdr:spPr>
            <a:xfrm>
              <a:off x="247651" y="19335750"/>
              <a:ext cx="1771650" cy="5977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200" b="1" i="0">
                  <a:latin typeface="Cambria Math" panose="02040503050406030204" pitchFamily="18" charset="0"/>
                </a:rPr>
                <a:t>𝒂𝒙^𝟐</a:t>
              </a:r>
              <a:r>
                <a:rPr kumimoji="1" lang="en-US" altLang="ja-JP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+𝒃𝒙+𝒄=𝟎</a:t>
              </a:r>
              <a:r>
                <a:rPr lang="ja-JP" altLang="en-US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の</a:t>
              </a:r>
              <a:r>
                <a:rPr kumimoji="1" lang="ja-JP" altLang="en-US" sz="1200" b="1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解は</a:t>
              </a:r>
              <a:endParaRPr kumimoji="1" lang="en-US" altLang="ja-JP" sz="1200" b="1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r>
                <a:rPr lang="en-US" altLang="ja-JP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𝒙=(−𝒃±√(𝒃^𝟐−𝟒𝒂𝒄))/𝟐𝒂</a:t>
              </a:r>
              <a:endParaRPr kumimoji="1" lang="ja-JP" altLang="en-US" sz="1200" b="1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mc:Fallback>
    </mc:AlternateContent>
    <xdr:clientData/>
  </xdr:twoCellAnchor>
  <xdr:twoCellAnchor>
    <xdr:from>
      <xdr:col>2</xdr:col>
      <xdr:colOff>137160</xdr:colOff>
      <xdr:row>113</xdr:row>
      <xdr:rowOff>7620</xdr:rowOff>
    </xdr:from>
    <xdr:to>
      <xdr:col>3</xdr:col>
      <xdr:colOff>213360</xdr:colOff>
      <xdr:row>114</xdr:row>
      <xdr:rowOff>45720</xdr:rowOff>
    </xdr:to>
    <xdr:sp macro="" textlink="">
      <xdr:nvSpPr>
        <xdr:cNvPr id="3" name="正方形/長方形 2"/>
        <xdr:cNvSpPr/>
      </xdr:nvSpPr>
      <xdr:spPr>
        <a:xfrm>
          <a:off x="967740" y="19065240"/>
          <a:ext cx="685800" cy="21336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111</xdr:row>
      <xdr:rowOff>95250</xdr:rowOff>
    </xdr:from>
    <xdr:to>
      <xdr:col>4</xdr:col>
      <xdr:colOff>66675</xdr:colOff>
      <xdr:row>113</xdr:row>
      <xdr:rowOff>85725</xdr:rowOff>
    </xdr:to>
    <xdr:cxnSp macro="">
      <xdr:nvCxnSpPr>
        <xdr:cNvPr id="13" name="直線矢印コネクタ 12"/>
        <xdr:cNvCxnSpPr/>
      </xdr:nvCxnSpPr>
      <xdr:spPr>
        <a:xfrm flipV="1">
          <a:off x="1695450" y="19250025"/>
          <a:ext cx="666750" cy="3524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108</xdr:row>
      <xdr:rowOff>133350</xdr:rowOff>
    </xdr:from>
    <xdr:to>
      <xdr:col>4</xdr:col>
      <xdr:colOff>95250</xdr:colOff>
      <xdr:row>117</xdr:row>
      <xdr:rowOff>123826</xdr:rowOff>
    </xdr:to>
    <xdr:cxnSp macro="">
      <xdr:nvCxnSpPr>
        <xdr:cNvPr id="14" name="直線矢印コネクタ 13"/>
        <xdr:cNvCxnSpPr/>
      </xdr:nvCxnSpPr>
      <xdr:spPr>
        <a:xfrm flipV="1">
          <a:off x="1885950" y="18745200"/>
          <a:ext cx="504825" cy="160972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117</xdr:row>
      <xdr:rowOff>47625</xdr:rowOff>
    </xdr:from>
    <xdr:to>
      <xdr:col>5</xdr:col>
      <xdr:colOff>447675</xdr:colOff>
      <xdr:row>119</xdr:row>
      <xdr:rowOff>28575</xdr:rowOff>
    </xdr:to>
    <xdr:sp macro="" textlink="">
      <xdr:nvSpPr>
        <xdr:cNvPr id="26" name="正方形/長方形 25"/>
        <xdr:cNvSpPr/>
      </xdr:nvSpPr>
      <xdr:spPr>
        <a:xfrm>
          <a:off x="2514600" y="20278725"/>
          <a:ext cx="914400" cy="333375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619125</xdr:colOff>
      <xdr:row>117</xdr:row>
      <xdr:rowOff>114300</xdr:rowOff>
    </xdr:from>
    <xdr:to>
      <xdr:col>3</xdr:col>
      <xdr:colOff>514350</xdr:colOff>
      <xdr:row>118</xdr:row>
      <xdr:rowOff>152400</xdr:rowOff>
    </xdr:to>
    <xdr:sp macro="" textlink="">
      <xdr:nvSpPr>
        <xdr:cNvPr id="27" name="正方形/長方形 26"/>
        <xdr:cNvSpPr/>
      </xdr:nvSpPr>
      <xdr:spPr>
        <a:xfrm>
          <a:off x="1543050" y="20345400"/>
          <a:ext cx="581025" cy="219075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504825</xdr:colOff>
      <xdr:row>109</xdr:row>
      <xdr:rowOff>123825</xdr:rowOff>
    </xdr:from>
    <xdr:to>
      <xdr:col>4</xdr:col>
      <xdr:colOff>647700</xdr:colOff>
      <xdr:row>117</xdr:row>
      <xdr:rowOff>47626</xdr:rowOff>
    </xdr:to>
    <xdr:cxnSp macro="">
      <xdr:nvCxnSpPr>
        <xdr:cNvPr id="29" name="直線矢印コネクタ 28"/>
        <xdr:cNvCxnSpPr/>
      </xdr:nvCxnSpPr>
      <xdr:spPr>
        <a:xfrm flipH="1" flipV="1">
          <a:off x="2800350" y="18916650"/>
          <a:ext cx="142875" cy="136207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7618</xdr:colOff>
      <xdr:row>96</xdr:row>
      <xdr:rowOff>22860</xdr:rowOff>
    </xdr:from>
    <xdr:to>
      <xdr:col>16</xdr:col>
      <xdr:colOff>388618</xdr:colOff>
      <xdr:row>111</xdr:row>
      <xdr:rowOff>38100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39938" y="16162020"/>
          <a:ext cx="3185160" cy="25831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11</xdr:col>
      <xdr:colOff>80008</xdr:colOff>
      <xdr:row>106</xdr:row>
      <xdr:rowOff>64770</xdr:rowOff>
    </xdr:from>
    <xdr:to>
      <xdr:col>13</xdr:col>
      <xdr:colOff>22858</xdr:colOff>
      <xdr:row>106</xdr:row>
      <xdr:rowOff>64770</xdr:rowOff>
    </xdr:to>
    <xdr:cxnSp macro="">
      <xdr:nvCxnSpPr>
        <xdr:cNvPr id="21" name="直線コネクタ 20"/>
        <xdr:cNvCxnSpPr/>
      </xdr:nvCxnSpPr>
      <xdr:spPr>
        <a:xfrm>
          <a:off x="7212328" y="17903190"/>
          <a:ext cx="101727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502918</xdr:colOff>
      <xdr:row>106</xdr:row>
      <xdr:rowOff>72390</xdr:rowOff>
    </xdr:from>
    <xdr:to>
      <xdr:col>15</xdr:col>
      <xdr:colOff>365758</xdr:colOff>
      <xdr:row>106</xdr:row>
      <xdr:rowOff>76200</xdr:rowOff>
    </xdr:to>
    <xdr:cxnSp macro="">
      <xdr:nvCxnSpPr>
        <xdr:cNvPr id="23" name="直線コネクタ 22"/>
        <xdr:cNvCxnSpPr/>
      </xdr:nvCxnSpPr>
      <xdr:spPr>
        <a:xfrm>
          <a:off x="8709658" y="17910810"/>
          <a:ext cx="982980" cy="381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914400</xdr:colOff>
      <xdr:row>106</xdr:row>
      <xdr:rowOff>129540</xdr:rowOff>
    </xdr:from>
    <xdr:to>
      <xdr:col>11</xdr:col>
      <xdr:colOff>327658</xdr:colOff>
      <xdr:row>110</xdr:row>
      <xdr:rowOff>60960</xdr:rowOff>
    </xdr:to>
    <xdr:cxnSp macro="">
      <xdr:nvCxnSpPr>
        <xdr:cNvPr id="24" name="直線矢印コネクタ 23"/>
        <xdr:cNvCxnSpPr/>
      </xdr:nvCxnSpPr>
      <xdr:spPr>
        <a:xfrm flipH="1">
          <a:off x="6271260" y="17967960"/>
          <a:ext cx="1188718" cy="62484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916304</xdr:colOff>
      <xdr:row>106</xdr:row>
      <xdr:rowOff>106680</xdr:rowOff>
    </xdr:from>
    <xdr:to>
      <xdr:col>14</xdr:col>
      <xdr:colOff>297178</xdr:colOff>
      <xdr:row>111</xdr:row>
      <xdr:rowOff>80010</xdr:rowOff>
    </xdr:to>
    <xdr:cxnSp macro="">
      <xdr:nvCxnSpPr>
        <xdr:cNvPr id="28" name="直線矢印コネクタ 27"/>
        <xdr:cNvCxnSpPr/>
      </xdr:nvCxnSpPr>
      <xdr:spPr>
        <a:xfrm flipH="1">
          <a:off x="6273164" y="17945100"/>
          <a:ext cx="2741294" cy="84201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573403</xdr:colOff>
      <xdr:row>111</xdr:row>
      <xdr:rowOff>47693</xdr:rowOff>
    </xdr:from>
    <xdr:to>
      <xdr:col>13</xdr:col>
      <xdr:colOff>262888</xdr:colOff>
      <xdr:row>113</xdr:row>
      <xdr:rowOff>112047</xdr:rowOff>
    </xdr:to>
    <xdr:sp macro="" textlink="">
      <xdr:nvSpPr>
        <xdr:cNvPr id="30" name="フリーフォーム 29"/>
        <xdr:cNvSpPr/>
      </xdr:nvSpPr>
      <xdr:spPr>
        <a:xfrm>
          <a:off x="6882763" y="18754793"/>
          <a:ext cx="1586865" cy="414874"/>
        </a:xfrm>
        <a:custGeom>
          <a:avLst/>
          <a:gdLst>
            <a:gd name="connsiteX0" fmla="*/ 1495425 w 1495425"/>
            <a:gd name="connsiteY0" fmla="*/ 180975 h 276269"/>
            <a:gd name="connsiteX1" fmla="*/ 952500 w 1495425"/>
            <a:gd name="connsiteY1" fmla="*/ 276225 h 276269"/>
            <a:gd name="connsiteX2" fmla="*/ 247650 w 1495425"/>
            <a:gd name="connsiteY2" fmla="*/ 190500 h 276269"/>
            <a:gd name="connsiteX3" fmla="*/ 0 w 1495425"/>
            <a:gd name="connsiteY3" fmla="*/ 0 h 276269"/>
            <a:gd name="connsiteX0" fmla="*/ 1555167 w 1555167"/>
            <a:gd name="connsiteY0" fmla="*/ 0 h 423636"/>
            <a:gd name="connsiteX1" fmla="*/ 952500 w 1555167"/>
            <a:gd name="connsiteY1" fmla="*/ 375364 h 423636"/>
            <a:gd name="connsiteX2" fmla="*/ 247650 w 1555167"/>
            <a:gd name="connsiteY2" fmla="*/ 289639 h 423636"/>
            <a:gd name="connsiteX3" fmla="*/ 0 w 1555167"/>
            <a:gd name="connsiteY3" fmla="*/ 99139 h 423636"/>
            <a:gd name="connsiteX0" fmla="*/ 1555167 w 1555167"/>
            <a:gd name="connsiteY0" fmla="*/ 0 h 423637"/>
            <a:gd name="connsiteX1" fmla="*/ 952500 w 1555167"/>
            <a:gd name="connsiteY1" fmla="*/ 375364 h 423637"/>
            <a:gd name="connsiteX2" fmla="*/ 247650 w 1555167"/>
            <a:gd name="connsiteY2" fmla="*/ 289639 h 423637"/>
            <a:gd name="connsiteX3" fmla="*/ 0 w 1555167"/>
            <a:gd name="connsiteY3" fmla="*/ 99139 h 4236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55167" h="423637">
              <a:moveTo>
                <a:pt x="1555167" y="0"/>
              </a:moveTo>
              <a:cubicBezTo>
                <a:pt x="1402621" y="109078"/>
                <a:pt x="1170420" y="327091"/>
                <a:pt x="952500" y="375364"/>
              </a:cubicBezTo>
              <a:cubicBezTo>
                <a:pt x="734581" y="423637"/>
                <a:pt x="406400" y="335677"/>
                <a:pt x="247650" y="289639"/>
              </a:cubicBezTo>
              <a:cubicBezTo>
                <a:pt x="88900" y="243601"/>
                <a:pt x="44450" y="171370"/>
                <a:pt x="0" y="99139"/>
              </a:cubicBezTo>
            </a:path>
          </a:pathLst>
        </a:custGeom>
        <a:noFill/>
        <a:ln w="12700">
          <a:solidFill>
            <a:srgbClr val="FF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217079</xdr:colOff>
      <xdr:row>0</xdr:row>
      <xdr:rowOff>123825</xdr:rowOff>
    </xdr:from>
    <xdr:to>
      <xdr:col>7</xdr:col>
      <xdr:colOff>680495</xdr:colOff>
      <xdr:row>25</xdr:row>
      <xdr:rowOff>84884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079" y="123825"/>
          <a:ext cx="5264016" cy="4247309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295274</xdr:colOff>
      <xdr:row>0</xdr:row>
      <xdr:rowOff>9647</xdr:rowOff>
    </xdr:from>
    <xdr:to>
      <xdr:col>16</xdr:col>
      <xdr:colOff>505094</xdr:colOff>
      <xdr:row>25</xdr:row>
      <xdr:rowOff>47624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4" y="9647"/>
          <a:ext cx="5696220" cy="4324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2" sqref="J22"/>
    </sheetView>
  </sheetViews>
  <sheetFormatPr defaultRowHeight="13.2"/>
  <sheetData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8"/>
  <sheetViews>
    <sheetView tabSelected="1" workbookViewId="0">
      <pane ySplit="2" topLeftCell="A93" activePane="bottomLeft" state="frozen"/>
      <selection pane="bottomLeft" activeCell="U104" sqref="U104"/>
    </sheetView>
  </sheetViews>
  <sheetFormatPr defaultRowHeight="13.2"/>
  <cols>
    <col min="1" max="1" width="3.21875" customWidth="1"/>
    <col min="2" max="2" width="9" style="1"/>
    <col min="6" max="6" width="13.88671875" bestFit="1" customWidth="1"/>
    <col min="7" max="7" width="16.44140625" bestFit="1" customWidth="1"/>
    <col min="8" max="8" width="9" customWidth="1"/>
    <col min="9" max="9" width="13.88671875" bestFit="1" customWidth="1"/>
    <col min="10" max="10" width="9.88671875" bestFit="1" customWidth="1"/>
    <col min="11" max="11" width="2.109375" bestFit="1" customWidth="1"/>
    <col min="13" max="13" width="6.77734375" customWidth="1"/>
    <col min="14" max="14" width="7.44140625" bestFit="1" customWidth="1"/>
  </cols>
  <sheetData>
    <row r="1" spans="2:13" ht="13.8" thickBot="1">
      <c r="E1" s="1" t="s">
        <v>28</v>
      </c>
      <c r="F1" s="1" t="s">
        <v>28</v>
      </c>
    </row>
    <row r="2" spans="2:13" ht="16.2" thickBot="1">
      <c r="B2" s="17" t="s">
        <v>1</v>
      </c>
      <c r="C2" s="18" t="s">
        <v>2</v>
      </c>
      <c r="D2" s="19" t="s">
        <v>3</v>
      </c>
      <c r="E2" s="17" t="s">
        <v>21</v>
      </c>
      <c r="F2" s="18" t="s">
        <v>22</v>
      </c>
      <c r="G2" s="19" t="s">
        <v>23</v>
      </c>
      <c r="H2" s="50"/>
      <c r="I2" s="50"/>
      <c r="J2" s="50"/>
      <c r="K2" s="51"/>
      <c r="L2" s="51"/>
    </row>
    <row r="3" spans="2:13">
      <c r="B3" s="13">
        <v>1</v>
      </c>
      <c r="C3" s="14">
        <v>39</v>
      </c>
      <c r="D3" s="15">
        <v>44</v>
      </c>
      <c r="E3" s="55"/>
      <c r="F3" s="56"/>
      <c r="G3" s="57"/>
      <c r="H3" s="51"/>
      <c r="I3">
        <f>-0.7505*80-12.476+100</f>
        <v>27.484000000000009</v>
      </c>
      <c r="J3">
        <v>80</v>
      </c>
      <c r="L3">
        <f>M3*-0.7505</f>
        <v>-18.762499999999999</v>
      </c>
      <c r="M3">
        <v>25</v>
      </c>
    </row>
    <row r="4" spans="2:13">
      <c r="B4" s="6">
        <v>2</v>
      </c>
      <c r="C4" s="3">
        <v>63</v>
      </c>
      <c r="D4" s="7">
        <v>58</v>
      </c>
      <c r="E4" s="58"/>
      <c r="F4" s="59"/>
      <c r="G4" s="60"/>
      <c r="H4" s="51"/>
      <c r="I4">
        <f>-0.7505*20-12.476+100</f>
        <v>72.51400000000001</v>
      </c>
      <c r="J4">
        <v>20</v>
      </c>
      <c r="L4">
        <f>M4*-0.7505</f>
        <v>15.009999999999998</v>
      </c>
      <c r="M4">
        <v>-20</v>
      </c>
    </row>
    <row r="5" spans="2:13">
      <c r="B5" s="6">
        <v>3</v>
      </c>
      <c r="C5" s="3">
        <v>63</v>
      </c>
      <c r="D5" s="7">
        <v>60</v>
      </c>
      <c r="E5" s="58"/>
      <c r="F5" s="59"/>
      <c r="G5" s="60"/>
      <c r="H5" s="51"/>
      <c r="I5" s="51"/>
      <c r="J5" s="51"/>
    </row>
    <row r="6" spans="2:13">
      <c r="B6" s="6">
        <v>4</v>
      </c>
      <c r="C6" s="3">
        <v>43</v>
      </c>
      <c r="D6" s="7">
        <v>50</v>
      </c>
      <c r="E6" s="58"/>
      <c r="F6" s="59"/>
      <c r="G6" s="60"/>
      <c r="H6" s="51"/>
      <c r="I6" s="51"/>
      <c r="J6" s="51"/>
    </row>
    <row r="7" spans="2:13">
      <c r="B7" s="6">
        <v>5</v>
      </c>
      <c r="C7" s="3">
        <v>66</v>
      </c>
      <c r="D7" s="7">
        <v>60</v>
      </c>
      <c r="E7" s="58"/>
      <c r="F7" s="59"/>
      <c r="G7" s="60"/>
      <c r="H7" s="51"/>
      <c r="I7" s="51"/>
      <c r="J7" s="51"/>
    </row>
    <row r="8" spans="2:13">
      <c r="B8" s="6">
        <v>6</v>
      </c>
      <c r="C8" s="3">
        <v>71</v>
      </c>
      <c r="D8" s="7">
        <v>69</v>
      </c>
      <c r="E8" s="58"/>
      <c r="F8" s="59"/>
      <c r="G8" s="60"/>
      <c r="H8" s="51"/>
      <c r="I8" s="51"/>
      <c r="J8" s="51"/>
    </row>
    <row r="9" spans="2:13">
      <c r="B9" s="6">
        <v>7</v>
      </c>
      <c r="C9" s="3">
        <v>55</v>
      </c>
      <c r="D9" s="7">
        <v>60</v>
      </c>
      <c r="E9" s="58"/>
      <c r="F9" s="59"/>
      <c r="G9" s="60"/>
      <c r="H9" s="51"/>
      <c r="I9" s="51"/>
      <c r="J9" s="51"/>
    </row>
    <row r="10" spans="2:13">
      <c r="B10" s="6">
        <v>8</v>
      </c>
      <c r="C10" s="3">
        <v>48</v>
      </c>
      <c r="D10" s="7">
        <v>47</v>
      </c>
      <c r="E10" s="58"/>
      <c r="F10" s="59"/>
      <c r="G10" s="60"/>
      <c r="H10" s="51"/>
      <c r="I10" s="51"/>
      <c r="J10" s="51"/>
    </row>
    <row r="11" spans="2:13">
      <c r="B11" s="6">
        <v>9</v>
      </c>
      <c r="C11" s="3">
        <v>54</v>
      </c>
      <c r="D11" s="7">
        <v>53</v>
      </c>
      <c r="E11" s="58"/>
      <c r="F11" s="59"/>
      <c r="G11" s="60"/>
      <c r="H11" s="51"/>
      <c r="I11" s="51"/>
      <c r="J11" s="51"/>
    </row>
    <row r="12" spans="2:13">
      <c r="B12" s="6">
        <v>10</v>
      </c>
      <c r="C12" s="3">
        <v>43</v>
      </c>
      <c r="D12" s="7">
        <v>44</v>
      </c>
      <c r="E12" s="58"/>
      <c r="F12" s="59"/>
      <c r="G12" s="60"/>
      <c r="H12" s="51"/>
      <c r="I12" s="51"/>
      <c r="J12" s="51"/>
    </row>
    <row r="13" spans="2:13">
      <c r="B13" s="6">
        <v>11</v>
      </c>
      <c r="C13" s="3">
        <v>30</v>
      </c>
      <c r="D13" s="7">
        <v>34</v>
      </c>
      <c r="E13" s="58"/>
      <c r="F13" s="59"/>
      <c r="G13" s="60"/>
      <c r="H13" s="51"/>
      <c r="I13" s="51"/>
      <c r="J13" s="51"/>
    </row>
    <row r="14" spans="2:13">
      <c r="B14" s="6">
        <v>12</v>
      </c>
      <c r="C14" s="3">
        <v>47</v>
      </c>
      <c r="D14" s="7">
        <v>53</v>
      </c>
      <c r="E14" s="58"/>
      <c r="F14" s="59"/>
      <c r="G14" s="60"/>
      <c r="H14" s="51"/>
      <c r="I14" s="51"/>
      <c r="J14" s="51"/>
    </row>
    <row r="15" spans="2:13">
      <c r="B15" s="6">
        <v>13</v>
      </c>
      <c r="C15" s="3">
        <v>86</v>
      </c>
      <c r="D15" s="7">
        <v>84</v>
      </c>
      <c r="E15" s="58"/>
      <c r="F15" s="59"/>
      <c r="G15" s="60"/>
      <c r="H15" s="51"/>
      <c r="I15" s="51"/>
      <c r="J15" s="52"/>
    </row>
    <row r="16" spans="2:13">
      <c r="B16" s="6">
        <v>14</v>
      </c>
      <c r="C16" s="3">
        <v>51</v>
      </c>
      <c r="D16" s="7">
        <v>45</v>
      </c>
      <c r="E16" s="58"/>
      <c r="F16" s="59"/>
      <c r="G16" s="60"/>
      <c r="H16" s="51"/>
      <c r="I16" s="51"/>
      <c r="J16" s="51"/>
    </row>
    <row r="17" spans="2:10">
      <c r="B17" s="6">
        <v>15</v>
      </c>
      <c r="C17" s="3">
        <v>47</v>
      </c>
      <c r="D17" s="7">
        <v>52</v>
      </c>
      <c r="E17" s="58"/>
      <c r="F17" s="59"/>
      <c r="G17" s="60"/>
      <c r="H17" s="51"/>
      <c r="I17" s="51"/>
      <c r="J17" s="51"/>
    </row>
    <row r="18" spans="2:10">
      <c r="B18" s="6">
        <v>16</v>
      </c>
      <c r="C18" s="3">
        <v>50</v>
      </c>
      <c r="D18" s="7">
        <v>52</v>
      </c>
      <c r="E18" s="58"/>
      <c r="F18" s="59"/>
      <c r="G18" s="60"/>
      <c r="H18" s="51"/>
      <c r="I18" s="51"/>
      <c r="J18" s="51"/>
    </row>
    <row r="19" spans="2:10">
      <c r="B19" s="6">
        <v>17</v>
      </c>
      <c r="C19" s="3">
        <v>50</v>
      </c>
      <c r="D19" s="7">
        <v>48</v>
      </c>
      <c r="E19" s="58"/>
      <c r="F19" s="59"/>
      <c r="G19" s="60"/>
      <c r="H19" s="51"/>
      <c r="I19" s="51"/>
      <c r="J19" s="51"/>
    </row>
    <row r="20" spans="2:10">
      <c r="B20" s="6">
        <v>18</v>
      </c>
      <c r="C20" s="3">
        <v>37</v>
      </c>
      <c r="D20" s="7">
        <v>32</v>
      </c>
      <c r="E20" s="58"/>
      <c r="F20" s="59"/>
      <c r="G20" s="60"/>
      <c r="H20" s="51"/>
      <c r="I20" s="51"/>
      <c r="J20" s="51"/>
    </row>
    <row r="21" spans="2:10">
      <c r="B21" s="6">
        <v>19</v>
      </c>
      <c r="C21" s="3">
        <v>47</v>
      </c>
      <c r="D21" s="7">
        <v>42</v>
      </c>
      <c r="E21" s="58"/>
      <c r="F21" s="59"/>
      <c r="G21" s="60"/>
      <c r="H21" s="51"/>
      <c r="I21" s="51"/>
      <c r="J21" s="51"/>
    </row>
    <row r="22" spans="2:10">
      <c r="B22" s="6">
        <v>20</v>
      </c>
      <c r="C22" s="3">
        <v>43</v>
      </c>
      <c r="D22" s="7">
        <v>45</v>
      </c>
      <c r="E22" s="58"/>
      <c r="F22" s="59"/>
      <c r="G22" s="60"/>
      <c r="H22" s="51"/>
      <c r="I22" s="51"/>
      <c r="J22" s="51"/>
    </row>
    <row r="23" spans="2:10">
      <c r="B23" s="6">
        <v>21</v>
      </c>
      <c r="C23" s="3">
        <v>75</v>
      </c>
      <c r="D23" s="7">
        <v>69</v>
      </c>
      <c r="E23" s="58"/>
      <c r="F23" s="59"/>
      <c r="G23" s="60"/>
      <c r="H23" s="51"/>
      <c r="I23" s="51"/>
      <c r="J23" s="51"/>
    </row>
    <row r="24" spans="2:10">
      <c r="B24" s="6">
        <v>22</v>
      </c>
      <c r="C24" s="3">
        <v>47</v>
      </c>
      <c r="D24" s="7">
        <v>43</v>
      </c>
      <c r="E24" s="58"/>
      <c r="F24" s="59"/>
      <c r="G24" s="60"/>
      <c r="H24" s="51"/>
      <c r="I24" s="51"/>
      <c r="J24" s="51"/>
    </row>
    <row r="25" spans="2:10">
      <c r="B25" s="6">
        <v>23</v>
      </c>
      <c r="C25" s="3">
        <v>45</v>
      </c>
      <c r="D25" s="7">
        <v>44</v>
      </c>
      <c r="E25" s="58"/>
      <c r="F25" s="59"/>
      <c r="G25" s="60"/>
      <c r="H25" s="51"/>
      <c r="I25" s="51"/>
      <c r="J25" s="51"/>
    </row>
    <row r="26" spans="2:10">
      <c r="B26" s="6">
        <v>24</v>
      </c>
      <c r="C26" s="3">
        <v>41</v>
      </c>
      <c r="D26" s="7">
        <v>39</v>
      </c>
      <c r="E26" s="58"/>
      <c r="F26" s="59"/>
      <c r="G26" s="60"/>
      <c r="H26" s="51"/>
      <c r="I26" s="51"/>
      <c r="J26" s="51"/>
    </row>
    <row r="27" spans="2:10">
      <c r="B27" s="6">
        <v>25</v>
      </c>
      <c r="C27" s="3">
        <v>52</v>
      </c>
      <c r="D27" s="7">
        <v>48</v>
      </c>
      <c r="E27" s="58"/>
      <c r="F27" s="59"/>
      <c r="G27" s="60"/>
      <c r="H27" s="51"/>
      <c r="I27" s="51"/>
      <c r="J27" s="51"/>
    </row>
    <row r="28" spans="2:10">
      <c r="B28" s="6">
        <v>26</v>
      </c>
      <c r="C28" s="3">
        <v>36</v>
      </c>
      <c r="D28" s="7">
        <v>41</v>
      </c>
      <c r="E28" s="58"/>
      <c r="F28" s="59"/>
      <c r="G28" s="60"/>
      <c r="H28" s="51"/>
      <c r="I28" s="51"/>
      <c r="J28" s="51"/>
    </row>
    <row r="29" spans="2:10">
      <c r="B29" s="6">
        <v>27</v>
      </c>
      <c r="C29" s="3">
        <v>33</v>
      </c>
      <c r="D29" s="7">
        <v>32</v>
      </c>
      <c r="E29" s="58"/>
      <c r="F29" s="59"/>
      <c r="G29" s="60"/>
      <c r="H29" s="51"/>
      <c r="I29" s="51"/>
      <c r="J29" s="51"/>
    </row>
    <row r="30" spans="2:10">
      <c r="B30" s="6">
        <v>28</v>
      </c>
      <c r="C30" s="3">
        <v>57</v>
      </c>
      <c r="D30" s="7">
        <v>60</v>
      </c>
      <c r="E30" s="58"/>
      <c r="F30" s="59"/>
      <c r="G30" s="60"/>
      <c r="H30" s="51"/>
      <c r="I30" s="51"/>
      <c r="J30" s="51"/>
    </row>
    <row r="31" spans="2:10">
      <c r="B31" s="6">
        <v>29</v>
      </c>
      <c r="C31" s="3">
        <v>63</v>
      </c>
      <c r="D31" s="7">
        <v>55</v>
      </c>
      <c r="E31" s="58"/>
      <c r="F31" s="59"/>
      <c r="G31" s="60"/>
      <c r="H31" s="51"/>
      <c r="I31" s="51"/>
      <c r="J31" s="51"/>
    </row>
    <row r="32" spans="2:10">
      <c r="B32" s="6">
        <v>30</v>
      </c>
      <c r="C32" s="40">
        <v>50</v>
      </c>
      <c r="D32" s="41">
        <v>71</v>
      </c>
      <c r="E32" s="58"/>
      <c r="F32" s="59"/>
      <c r="G32" s="60"/>
      <c r="H32" s="53"/>
      <c r="I32" s="53"/>
      <c r="J32" s="54"/>
    </row>
    <row r="33" spans="2:10">
      <c r="B33" s="6">
        <v>31</v>
      </c>
      <c r="C33" s="40">
        <v>44</v>
      </c>
      <c r="D33" s="41">
        <v>42</v>
      </c>
      <c r="E33" s="58"/>
      <c r="F33" s="59"/>
      <c r="G33" s="60"/>
      <c r="H33" s="53"/>
      <c r="I33" s="53"/>
      <c r="J33" s="53"/>
    </row>
    <row r="34" spans="2:10">
      <c r="B34" s="6">
        <v>32</v>
      </c>
      <c r="C34" s="40">
        <v>58</v>
      </c>
      <c r="D34" s="41">
        <v>49</v>
      </c>
      <c r="E34" s="58"/>
      <c r="F34" s="59"/>
      <c r="G34" s="60"/>
      <c r="H34" s="53"/>
      <c r="I34" s="53"/>
      <c r="J34" s="53"/>
    </row>
    <row r="35" spans="2:10">
      <c r="B35" s="6">
        <v>33</v>
      </c>
      <c r="C35" s="40">
        <v>42</v>
      </c>
      <c r="D35" s="41">
        <v>47</v>
      </c>
      <c r="E35" s="58"/>
      <c r="F35" s="59"/>
      <c r="G35" s="60"/>
      <c r="H35" s="53"/>
      <c r="I35" s="53"/>
      <c r="J35" s="53"/>
    </row>
    <row r="36" spans="2:10">
      <c r="B36" s="6">
        <v>34</v>
      </c>
      <c r="C36" s="40">
        <v>39</v>
      </c>
      <c r="D36" s="41">
        <v>42</v>
      </c>
      <c r="E36" s="58"/>
      <c r="F36" s="59"/>
      <c r="G36" s="60"/>
      <c r="H36" s="53"/>
      <c r="I36" s="53"/>
      <c r="J36" s="53"/>
    </row>
    <row r="37" spans="2:10">
      <c r="B37" s="6">
        <v>35</v>
      </c>
      <c r="C37" s="40">
        <v>24</v>
      </c>
      <c r="D37" s="41">
        <v>27</v>
      </c>
      <c r="E37" s="58"/>
      <c r="F37" s="59"/>
      <c r="G37" s="60"/>
      <c r="H37" s="53"/>
      <c r="I37" s="53"/>
      <c r="J37" s="53"/>
    </row>
    <row r="38" spans="2:10">
      <c r="B38" s="6">
        <v>36</v>
      </c>
      <c r="C38" s="40">
        <v>37</v>
      </c>
      <c r="D38" s="41">
        <v>35</v>
      </c>
      <c r="E38" s="58"/>
      <c r="F38" s="59"/>
      <c r="G38" s="60"/>
      <c r="H38" s="53"/>
      <c r="I38" s="53"/>
      <c r="J38" s="53"/>
    </row>
    <row r="39" spans="2:10">
      <c r="B39" s="6">
        <v>37</v>
      </c>
      <c r="C39" s="40">
        <v>51</v>
      </c>
      <c r="D39" s="41">
        <v>53</v>
      </c>
      <c r="E39" s="58"/>
      <c r="F39" s="59"/>
      <c r="G39" s="60"/>
      <c r="H39" s="53"/>
      <c r="I39" s="53"/>
      <c r="J39" s="53"/>
    </row>
    <row r="40" spans="2:10">
      <c r="B40" s="6">
        <v>38</v>
      </c>
      <c r="C40" s="40">
        <v>49</v>
      </c>
      <c r="D40" s="41">
        <v>53</v>
      </c>
      <c r="E40" s="58"/>
      <c r="F40" s="59"/>
      <c r="G40" s="60"/>
      <c r="H40" s="53"/>
      <c r="I40" s="53"/>
      <c r="J40" s="53"/>
    </row>
    <row r="41" spans="2:10">
      <c r="B41" s="6">
        <v>39</v>
      </c>
      <c r="C41" s="40">
        <v>57</v>
      </c>
      <c r="D41" s="41">
        <v>60</v>
      </c>
      <c r="E41" s="58"/>
      <c r="F41" s="59"/>
      <c r="G41" s="60"/>
      <c r="H41" s="53"/>
      <c r="I41" s="53"/>
      <c r="J41" s="53"/>
    </row>
    <row r="42" spans="2:10">
      <c r="B42" s="6">
        <v>40</v>
      </c>
      <c r="C42" s="40">
        <v>65</v>
      </c>
      <c r="D42" s="41">
        <v>65</v>
      </c>
      <c r="E42" s="58"/>
      <c r="F42" s="59"/>
      <c r="G42" s="60"/>
      <c r="H42" s="53"/>
      <c r="I42" s="53"/>
      <c r="J42" s="53"/>
    </row>
    <row r="43" spans="2:10">
      <c r="B43" s="6">
        <v>41</v>
      </c>
      <c r="C43" s="3">
        <v>62</v>
      </c>
      <c r="D43" s="7">
        <v>52</v>
      </c>
      <c r="E43" s="58"/>
      <c r="F43" s="59"/>
      <c r="G43" s="60"/>
      <c r="H43" s="51"/>
      <c r="I43" s="51"/>
      <c r="J43" s="51"/>
    </row>
    <row r="44" spans="2:10">
      <c r="B44" s="6">
        <v>42</v>
      </c>
      <c r="C44" s="3">
        <v>49</v>
      </c>
      <c r="D44" s="7">
        <v>51</v>
      </c>
      <c r="E44" s="58"/>
      <c r="F44" s="59"/>
      <c r="G44" s="60"/>
      <c r="H44" s="51"/>
      <c r="I44" s="51"/>
      <c r="J44" s="51"/>
    </row>
    <row r="45" spans="2:10">
      <c r="B45" s="6">
        <v>43</v>
      </c>
      <c r="C45" s="3">
        <v>28</v>
      </c>
      <c r="D45" s="7">
        <v>32</v>
      </c>
      <c r="E45" s="58"/>
      <c r="F45" s="59"/>
      <c r="G45" s="60"/>
      <c r="H45" s="51"/>
      <c r="I45" s="51"/>
      <c r="J45" s="51"/>
    </row>
    <row r="46" spans="2:10">
      <c r="B46" s="6">
        <v>44</v>
      </c>
      <c r="C46" s="3">
        <v>57</v>
      </c>
      <c r="D46" s="7">
        <v>63</v>
      </c>
      <c r="E46" s="58"/>
      <c r="F46" s="59"/>
      <c r="G46" s="60"/>
      <c r="H46" s="51"/>
      <c r="I46" s="51"/>
      <c r="J46" s="51"/>
    </row>
    <row r="47" spans="2:10">
      <c r="B47" s="6">
        <v>45</v>
      </c>
      <c r="C47" s="3">
        <v>65</v>
      </c>
      <c r="D47" s="7">
        <v>59</v>
      </c>
      <c r="E47" s="58"/>
      <c r="F47" s="59"/>
      <c r="G47" s="60"/>
      <c r="H47" s="51"/>
      <c r="I47" s="51"/>
      <c r="J47" s="51"/>
    </row>
    <row r="48" spans="2:10">
      <c r="B48" s="6">
        <v>46</v>
      </c>
      <c r="C48" s="3">
        <v>45</v>
      </c>
      <c r="D48" s="7">
        <v>43</v>
      </c>
      <c r="E48" s="58"/>
      <c r="F48" s="59"/>
      <c r="G48" s="60"/>
      <c r="H48" s="51"/>
      <c r="I48" s="51"/>
      <c r="J48" s="51"/>
    </row>
    <row r="49" spans="2:10">
      <c r="B49" s="6">
        <v>47</v>
      </c>
      <c r="C49" s="3">
        <v>42</v>
      </c>
      <c r="D49" s="7">
        <v>46</v>
      </c>
      <c r="E49" s="58"/>
      <c r="F49" s="59"/>
      <c r="G49" s="60"/>
      <c r="H49" s="51"/>
      <c r="I49" s="51"/>
      <c r="J49" s="51"/>
    </row>
    <row r="50" spans="2:10">
      <c r="B50" s="6">
        <v>48</v>
      </c>
      <c r="C50" s="3">
        <v>59</v>
      </c>
      <c r="D50" s="7">
        <v>55</v>
      </c>
      <c r="E50" s="58"/>
      <c r="F50" s="59"/>
      <c r="G50" s="60"/>
      <c r="H50" s="51"/>
      <c r="I50" s="51"/>
      <c r="J50" s="51"/>
    </row>
    <row r="51" spans="2:10">
      <c r="B51" s="6">
        <v>49</v>
      </c>
      <c r="C51" s="3">
        <v>43</v>
      </c>
      <c r="D51" s="7">
        <v>40</v>
      </c>
      <c r="E51" s="58"/>
      <c r="F51" s="59"/>
      <c r="G51" s="60"/>
      <c r="H51" s="51"/>
      <c r="I51" s="51"/>
      <c r="J51" s="51"/>
    </row>
    <row r="52" spans="2:10">
      <c r="B52" s="6">
        <v>50</v>
      </c>
      <c r="C52" s="3">
        <v>52</v>
      </c>
      <c r="D52" s="7">
        <v>52</v>
      </c>
      <c r="E52" s="58"/>
      <c r="F52" s="59"/>
      <c r="G52" s="60"/>
      <c r="H52" s="51"/>
      <c r="I52" s="51"/>
      <c r="J52" s="51"/>
    </row>
    <row r="53" spans="2:10">
      <c r="B53" s="6">
        <v>51</v>
      </c>
      <c r="C53" s="3">
        <v>38</v>
      </c>
      <c r="D53" s="7">
        <v>48</v>
      </c>
      <c r="E53" s="58"/>
      <c r="F53" s="59"/>
      <c r="G53" s="60"/>
      <c r="H53" s="51"/>
      <c r="I53" s="51"/>
      <c r="J53" s="51"/>
    </row>
    <row r="54" spans="2:10">
      <c r="B54" s="6">
        <v>52</v>
      </c>
      <c r="C54" s="3">
        <v>58</v>
      </c>
      <c r="D54" s="7">
        <v>47</v>
      </c>
      <c r="E54" s="58"/>
      <c r="F54" s="59"/>
      <c r="G54" s="60"/>
      <c r="H54" s="51"/>
      <c r="I54" s="51"/>
      <c r="J54" s="51"/>
    </row>
    <row r="55" spans="2:10">
      <c r="B55" s="6">
        <v>53</v>
      </c>
      <c r="C55" s="3">
        <v>57</v>
      </c>
      <c r="D55" s="7">
        <v>55</v>
      </c>
      <c r="E55" s="58"/>
      <c r="F55" s="59"/>
      <c r="G55" s="60"/>
      <c r="H55" s="51"/>
      <c r="I55" s="51"/>
      <c r="J55" s="51"/>
    </row>
    <row r="56" spans="2:10">
      <c r="B56" s="6">
        <v>54</v>
      </c>
      <c r="C56" s="3">
        <v>40</v>
      </c>
      <c r="D56" s="7">
        <v>38</v>
      </c>
      <c r="E56" s="58"/>
      <c r="F56" s="59"/>
      <c r="G56" s="60"/>
      <c r="H56" s="51"/>
      <c r="I56" s="51"/>
      <c r="J56" s="51"/>
    </row>
    <row r="57" spans="2:10">
      <c r="B57" s="6">
        <v>55</v>
      </c>
      <c r="C57" s="3">
        <v>47</v>
      </c>
      <c r="D57" s="7">
        <v>60</v>
      </c>
      <c r="E57" s="58"/>
      <c r="F57" s="59"/>
      <c r="G57" s="60"/>
      <c r="H57" s="51"/>
      <c r="I57" s="51"/>
      <c r="J57" s="51"/>
    </row>
    <row r="58" spans="2:10">
      <c r="B58" s="6">
        <v>56</v>
      </c>
      <c r="C58" s="3">
        <v>72</v>
      </c>
      <c r="D58" s="7">
        <v>58</v>
      </c>
      <c r="E58" s="58"/>
      <c r="F58" s="59"/>
      <c r="G58" s="60"/>
      <c r="H58" s="51"/>
      <c r="I58" s="51"/>
      <c r="J58" s="51"/>
    </row>
    <row r="59" spans="2:10">
      <c r="B59" s="6">
        <v>57</v>
      </c>
      <c r="C59" s="3">
        <v>65</v>
      </c>
      <c r="D59" s="7">
        <v>72</v>
      </c>
      <c r="E59" s="58"/>
      <c r="F59" s="59"/>
      <c r="G59" s="60"/>
      <c r="H59" s="51"/>
      <c r="I59" s="51"/>
      <c r="J59" s="51"/>
    </row>
    <row r="60" spans="2:10">
      <c r="B60" s="6">
        <v>58</v>
      </c>
      <c r="C60" s="3">
        <v>57</v>
      </c>
      <c r="D60" s="7">
        <v>58</v>
      </c>
      <c r="E60" s="58"/>
      <c r="F60" s="59"/>
      <c r="G60" s="60"/>
      <c r="H60" s="51"/>
      <c r="I60" s="51"/>
      <c r="J60" s="51"/>
    </row>
    <row r="61" spans="2:10">
      <c r="B61" s="6">
        <v>59</v>
      </c>
      <c r="C61" s="3">
        <v>35</v>
      </c>
      <c r="D61" s="7">
        <v>30</v>
      </c>
      <c r="E61" s="58"/>
      <c r="F61" s="59"/>
      <c r="G61" s="60"/>
      <c r="H61" s="51"/>
      <c r="I61" s="51"/>
      <c r="J61" s="51"/>
    </row>
    <row r="62" spans="2:10">
      <c r="B62" s="6">
        <v>60</v>
      </c>
      <c r="C62" s="3">
        <v>36</v>
      </c>
      <c r="D62" s="7">
        <v>42</v>
      </c>
      <c r="E62" s="58"/>
      <c r="F62" s="59"/>
      <c r="G62" s="60"/>
      <c r="H62" s="51"/>
      <c r="I62" s="51"/>
      <c r="J62" s="51"/>
    </row>
    <row r="63" spans="2:10">
      <c r="B63" s="6">
        <v>61</v>
      </c>
      <c r="C63" s="3">
        <v>40</v>
      </c>
      <c r="D63" s="7">
        <v>39</v>
      </c>
      <c r="E63" s="58"/>
      <c r="F63" s="59"/>
      <c r="G63" s="60"/>
      <c r="H63" s="51"/>
      <c r="I63" s="51"/>
      <c r="J63" s="51"/>
    </row>
    <row r="64" spans="2:10">
      <c r="B64" s="6">
        <v>62</v>
      </c>
      <c r="C64" s="3">
        <v>44</v>
      </c>
      <c r="D64" s="7">
        <v>35</v>
      </c>
      <c r="E64" s="58"/>
      <c r="F64" s="59"/>
      <c r="G64" s="60"/>
      <c r="H64" s="51"/>
      <c r="I64" s="51"/>
      <c r="J64" s="51"/>
    </row>
    <row r="65" spans="2:10">
      <c r="B65" s="6">
        <v>63</v>
      </c>
      <c r="C65" s="3">
        <v>62</v>
      </c>
      <c r="D65" s="7">
        <v>48</v>
      </c>
      <c r="E65" s="58"/>
      <c r="F65" s="59"/>
      <c r="G65" s="60"/>
      <c r="H65" s="51"/>
      <c r="I65" s="51"/>
      <c r="J65" s="51"/>
    </row>
    <row r="66" spans="2:10">
      <c r="B66" s="6">
        <v>64</v>
      </c>
      <c r="C66" s="3">
        <v>50</v>
      </c>
      <c r="D66" s="7">
        <v>37</v>
      </c>
      <c r="E66" s="58"/>
      <c r="F66" s="59"/>
      <c r="G66" s="60"/>
      <c r="H66" s="51"/>
      <c r="I66" s="51"/>
      <c r="J66" s="51"/>
    </row>
    <row r="67" spans="2:10">
      <c r="B67" s="6">
        <v>65</v>
      </c>
      <c r="C67" s="3">
        <v>80</v>
      </c>
      <c r="D67" s="7">
        <v>70</v>
      </c>
      <c r="E67" s="58"/>
      <c r="F67" s="59"/>
      <c r="G67" s="60"/>
      <c r="H67" s="51"/>
      <c r="I67" s="51"/>
      <c r="J67" s="51"/>
    </row>
    <row r="68" spans="2:10">
      <c r="B68" s="6">
        <v>66</v>
      </c>
      <c r="C68" s="3">
        <v>30</v>
      </c>
      <c r="D68" s="7">
        <v>29</v>
      </c>
      <c r="E68" s="58"/>
      <c r="F68" s="59"/>
      <c r="G68" s="60"/>
      <c r="H68" s="51"/>
      <c r="I68" s="51"/>
      <c r="J68" s="51"/>
    </row>
    <row r="69" spans="2:10">
      <c r="B69" s="6">
        <v>67</v>
      </c>
      <c r="C69" s="3">
        <v>47</v>
      </c>
      <c r="D69" s="7">
        <v>51</v>
      </c>
      <c r="E69" s="58"/>
      <c r="F69" s="59"/>
      <c r="G69" s="60"/>
      <c r="H69" s="51"/>
      <c r="I69" s="51"/>
      <c r="J69" s="51"/>
    </row>
    <row r="70" spans="2:10">
      <c r="B70" s="6">
        <v>68</v>
      </c>
      <c r="C70" s="3">
        <v>58</v>
      </c>
      <c r="D70" s="7">
        <v>57</v>
      </c>
      <c r="E70" s="58"/>
      <c r="F70" s="59"/>
      <c r="G70" s="60"/>
      <c r="H70" s="51"/>
      <c r="I70" s="51"/>
      <c r="J70" s="51"/>
    </row>
    <row r="71" spans="2:10">
      <c r="B71" s="6">
        <v>69</v>
      </c>
      <c r="C71" s="3">
        <v>55</v>
      </c>
      <c r="D71" s="7">
        <v>40</v>
      </c>
      <c r="E71" s="58"/>
      <c r="F71" s="59"/>
      <c r="G71" s="60"/>
      <c r="H71" s="51"/>
      <c r="I71" s="51"/>
      <c r="J71" s="51"/>
    </row>
    <row r="72" spans="2:10">
      <c r="B72" s="6">
        <v>70</v>
      </c>
      <c r="C72" s="3">
        <v>53</v>
      </c>
      <c r="D72" s="7">
        <v>48</v>
      </c>
      <c r="E72" s="58"/>
      <c r="F72" s="59"/>
      <c r="G72" s="60"/>
      <c r="H72" s="51"/>
      <c r="I72" s="51"/>
      <c r="J72" s="51"/>
    </row>
    <row r="73" spans="2:10">
      <c r="B73" s="6">
        <v>71</v>
      </c>
      <c r="C73" s="3">
        <v>34</v>
      </c>
      <c r="D73" s="7">
        <v>40</v>
      </c>
      <c r="E73" s="58"/>
      <c r="F73" s="59"/>
      <c r="G73" s="60"/>
      <c r="H73" s="51"/>
      <c r="I73" s="51"/>
      <c r="J73" s="51"/>
    </row>
    <row r="74" spans="2:10">
      <c r="B74" s="6">
        <v>72</v>
      </c>
      <c r="C74" s="3">
        <v>52</v>
      </c>
      <c r="D74" s="7">
        <v>42</v>
      </c>
      <c r="E74" s="58"/>
      <c r="F74" s="59"/>
      <c r="G74" s="60"/>
      <c r="H74" s="51"/>
      <c r="I74" s="51"/>
      <c r="J74" s="51"/>
    </row>
    <row r="75" spans="2:10">
      <c r="B75" s="6">
        <v>73</v>
      </c>
      <c r="C75" s="3">
        <v>35</v>
      </c>
      <c r="D75" s="7">
        <v>45</v>
      </c>
      <c r="E75" s="58"/>
      <c r="F75" s="59"/>
      <c r="G75" s="60"/>
      <c r="H75" s="51"/>
      <c r="I75" s="51"/>
      <c r="J75" s="51"/>
    </row>
    <row r="76" spans="2:10">
      <c r="B76" s="6">
        <v>74</v>
      </c>
      <c r="C76" s="3">
        <v>32</v>
      </c>
      <c r="D76" s="7">
        <v>40</v>
      </c>
      <c r="E76" s="58"/>
      <c r="F76" s="59"/>
      <c r="G76" s="60"/>
      <c r="H76" s="51"/>
      <c r="I76" s="51"/>
      <c r="J76" s="51"/>
    </row>
    <row r="77" spans="2:10">
      <c r="B77" s="6">
        <v>75</v>
      </c>
      <c r="C77" s="3">
        <v>58</v>
      </c>
      <c r="D77" s="7">
        <v>45</v>
      </c>
      <c r="E77" s="58"/>
      <c r="F77" s="59"/>
      <c r="G77" s="60"/>
      <c r="H77" s="51"/>
      <c r="I77" s="51"/>
      <c r="J77" s="51"/>
    </row>
    <row r="78" spans="2:10">
      <c r="B78" s="6">
        <v>76</v>
      </c>
      <c r="C78" s="3">
        <v>51</v>
      </c>
      <c r="D78" s="7">
        <v>56</v>
      </c>
      <c r="E78" s="58"/>
      <c r="F78" s="59"/>
      <c r="G78" s="60"/>
      <c r="H78" s="51"/>
      <c r="I78" s="51"/>
      <c r="J78" s="51"/>
    </row>
    <row r="79" spans="2:10">
      <c r="B79" s="6">
        <v>77</v>
      </c>
      <c r="C79" s="3">
        <v>55</v>
      </c>
      <c r="D79" s="7">
        <v>49</v>
      </c>
      <c r="E79" s="58"/>
      <c r="F79" s="59"/>
      <c r="G79" s="60"/>
      <c r="H79" s="51"/>
      <c r="I79" s="51"/>
      <c r="J79" s="51"/>
    </row>
    <row r="80" spans="2:10">
      <c r="B80" s="6">
        <v>78</v>
      </c>
      <c r="C80" s="3">
        <v>57</v>
      </c>
      <c r="D80" s="7">
        <v>62</v>
      </c>
      <c r="E80" s="58"/>
      <c r="F80" s="59"/>
      <c r="G80" s="60"/>
      <c r="H80" s="51"/>
      <c r="I80" s="51"/>
      <c r="J80" s="51"/>
    </row>
    <row r="81" spans="2:10">
      <c r="B81" s="6">
        <v>79</v>
      </c>
      <c r="C81" s="3">
        <v>70</v>
      </c>
      <c r="D81" s="7">
        <v>72</v>
      </c>
      <c r="E81" s="58"/>
      <c r="F81" s="59"/>
      <c r="G81" s="60"/>
      <c r="H81" s="51"/>
      <c r="I81" s="51"/>
      <c r="J81" s="51"/>
    </row>
    <row r="82" spans="2:10">
      <c r="B82" s="6">
        <v>80</v>
      </c>
      <c r="C82" s="3">
        <v>62</v>
      </c>
      <c r="D82" s="7">
        <v>65</v>
      </c>
      <c r="E82" s="58"/>
      <c r="F82" s="59"/>
      <c r="G82" s="60"/>
      <c r="H82" s="51"/>
      <c r="I82" s="51"/>
      <c r="J82" s="51"/>
    </row>
    <row r="83" spans="2:10">
      <c r="B83" s="6">
        <v>81</v>
      </c>
      <c r="C83" s="3">
        <v>48</v>
      </c>
      <c r="D83" s="7">
        <v>51</v>
      </c>
      <c r="E83" s="58"/>
      <c r="F83" s="59"/>
      <c r="G83" s="60"/>
      <c r="H83" s="51"/>
      <c r="I83" s="51"/>
      <c r="J83" s="51"/>
    </row>
    <row r="84" spans="2:10">
      <c r="B84" s="6">
        <v>82</v>
      </c>
      <c r="C84" s="3">
        <v>42</v>
      </c>
      <c r="D84" s="7">
        <v>53</v>
      </c>
      <c r="E84" s="58"/>
      <c r="F84" s="59"/>
      <c r="G84" s="60"/>
      <c r="H84" s="51"/>
      <c r="I84" s="51"/>
      <c r="J84" s="51"/>
    </row>
    <row r="85" spans="2:10">
      <c r="B85" s="6">
        <v>83</v>
      </c>
      <c r="C85" s="3">
        <v>40</v>
      </c>
      <c r="D85" s="7">
        <v>45</v>
      </c>
      <c r="E85" s="58"/>
      <c r="F85" s="59"/>
      <c r="G85" s="60"/>
      <c r="H85" s="51"/>
      <c r="I85" s="51"/>
      <c r="J85" s="51"/>
    </row>
    <row r="86" spans="2:10">
      <c r="B86" s="6">
        <v>84</v>
      </c>
      <c r="C86" s="3">
        <v>44</v>
      </c>
      <c r="D86" s="7">
        <v>56</v>
      </c>
      <c r="E86" s="58"/>
      <c r="F86" s="59"/>
      <c r="G86" s="60"/>
      <c r="H86" s="51"/>
      <c r="I86" s="51"/>
      <c r="J86" s="51"/>
    </row>
    <row r="87" spans="2:10">
      <c r="B87" s="6">
        <v>85</v>
      </c>
      <c r="C87" s="3">
        <v>43</v>
      </c>
      <c r="D87" s="7">
        <v>51</v>
      </c>
      <c r="E87" s="58"/>
      <c r="F87" s="59"/>
      <c r="G87" s="60"/>
      <c r="H87" s="51"/>
      <c r="I87" s="51"/>
      <c r="J87" s="51"/>
    </row>
    <row r="88" spans="2:10">
      <c r="B88" s="6">
        <v>86</v>
      </c>
      <c r="C88" s="3">
        <v>47</v>
      </c>
      <c r="D88" s="7">
        <v>58</v>
      </c>
      <c r="E88" s="58"/>
      <c r="F88" s="59"/>
      <c r="G88" s="60"/>
      <c r="H88" s="51"/>
      <c r="I88" s="51"/>
      <c r="J88" s="51"/>
    </row>
    <row r="89" spans="2:10">
      <c r="B89" s="6">
        <v>87</v>
      </c>
      <c r="C89" s="3">
        <v>58</v>
      </c>
      <c r="D89" s="7">
        <v>52</v>
      </c>
      <c r="E89" s="58"/>
      <c r="F89" s="59"/>
      <c r="G89" s="60"/>
      <c r="H89" s="51"/>
      <c r="I89" s="51"/>
      <c r="J89" s="51"/>
    </row>
    <row r="90" spans="2:10">
      <c r="B90" s="6">
        <v>88</v>
      </c>
      <c r="C90" s="3">
        <v>46</v>
      </c>
      <c r="D90" s="7">
        <v>53</v>
      </c>
      <c r="E90" s="58"/>
      <c r="F90" s="59"/>
      <c r="G90" s="60"/>
      <c r="H90" s="51"/>
      <c r="I90" s="51"/>
      <c r="J90" s="51"/>
    </row>
    <row r="91" spans="2:10">
      <c r="B91" s="6">
        <v>89</v>
      </c>
      <c r="C91" s="3">
        <v>53</v>
      </c>
      <c r="D91" s="7">
        <v>50</v>
      </c>
      <c r="E91" s="58"/>
      <c r="F91" s="59"/>
      <c r="G91" s="60"/>
      <c r="H91" s="51"/>
      <c r="I91" s="51"/>
      <c r="J91" s="51"/>
    </row>
    <row r="92" spans="2:10">
      <c r="B92" s="6">
        <v>90</v>
      </c>
      <c r="C92" s="3">
        <v>48</v>
      </c>
      <c r="D92" s="7">
        <v>56</v>
      </c>
      <c r="E92" s="58"/>
      <c r="F92" s="59"/>
      <c r="G92" s="60"/>
      <c r="H92" s="51"/>
      <c r="I92" s="51"/>
      <c r="J92" s="51"/>
    </row>
    <row r="93" spans="2:10">
      <c r="B93" s="6">
        <v>91</v>
      </c>
      <c r="C93" s="3">
        <v>51</v>
      </c>
      <c r="D93" s="7">
        <v>49</v>
      </c>
      <c r="E93" s="58"/>
      <c r="F93" s="59"/>
      <c r="G93" s="60"/>
      <c r="H93" s="51"/>
      <c r="I93" s="51"/>
      <c r="J93" s="51"/>
    </row>
    <row r="94" spans="2:10">
      <c r="B94" s="6">
        <v>92</v>
      </c>
      <c r="C94" s="3">
        <v>62</v>
      </c>
      <c r="D94" s="7">
        <v>51</v>
      </c>
      <c r="E94" s="58"/>
      <c r="F94" s="59"/>
      <c r="G94" s="60"/>
      <c r="H94" s="51"/>
      <c r="I94" s="51"/>
      <c r="J94" s="51"/>
    </row>
    <row r="95" spans="2:10">
      <c r="B95" s="6">
        <v>93</v>
      </c>
      <c r="C95" s="3">
        <v>41</v>
      </c>
      <c r="D95" s="7">
        <v>48</v>
      </c>
      <c r="E95" s="58"/>
      <c r="F95" s="59"/>
      <c r="G95" s="60"/>
      <c r="H95" s="51"/>
      <c r="I95" s="51"/>
      <c r="J95" s="51"/>
    </row>
    <row r="96" spans="2:10">
      <c r="B96" s="6">
        <v>94</v>
      </c>
      <c r="C96" s="3">
        <v>43</v>
      </c>
      <c r="D96" s="7">
        <v>47</v>
      </c>
      <c r="E96" s="58"/>
      <c r="F96" s="59"/>
      <c r="G96" s="60"/>
      <c r="H96" s="51"/>
      <c r="I96" s="51"/>
      <c r="J96" s="51"/>
    </row>
    <row r="97" spans="2:10">
      <c r="B97" s="6">
        <v>95</v>
      </c>
      <c r="C97" s="3">
        <v>28</v>
      </c>
      <c r="D97" s="7">
        <v>32</v>
      </c>
      <c r="E97" s="58"/>
      <c r="F97" s="59"/>
      <c r="G97" s="60"/>
      <c r="H97" s="51"/>
      <c r="I97" s="51"/>
      <c r="J97" s="51"/>
    </row>
    <row r="98" spans="2:10">
      <c r="B98" s="6">
        <v>96</v>
      </c>
      <c r="C98" s="3">
        <v>57</v>
      </c>
      <c r="D98" s="7">
        <v>55</v>
      </c>
      <c r="E98" s="58"/>
      <c r="F98" s="59"/>
      <c r="G98" s="60"/>
      <c r="H98" s="51"/>
      <c r="I98" s="51"/>
      <c r="J98" s="51"/>
    </row>
    <row r="99" spans="2:10">
      <c r="B99" s="6">
        <v>97</v>
      </c>
      <c r="C99" s="3">
        <v>53</v>
      </c>
      <c r="D99" s="7">
        <v>60</v>
      </c>
      <c r="E99" s="58"/>
      <c r="F99" s="59"/>
      <c r="G99" s="60"/>
      <c r="H99" s="51"/>
      <c r="I99" s="51"/>
      <c r="J99" s="51"/>
    </row>
    <row r="100" spans="2:10">
      <c r="B100" s="6">
        <v>98</v>
      </c>
      <c r="C100" s="3">
        <v>65</v>
      </c>
      <c r="D100" s="7">
        <v>58</v>
      </c>
      <c r="E100" s="58"/>
      <c r="F100" s="59"/>
      <c r="G100" s="60"/>
      <c r="H100" s="51"/>
      <c r="I100" s="51"/>
      <c r="J100" s="51"/>
    </row>
    <row r="101" spans="2:10">
      <c r="B101" s="6">
        <v>99</v>
      </c>
      <c r="C101" s="3">
        <v>48</v>
      </c>
      <c r="D101" s="7">
        <v>40</v>
      </c>
      <c r="E101" s="58"/>
      <c r="F101" s="59"/>
      <c r="G101" s="60"/>
      <c r="H101" s="51"/>
      <c r="I101" s="51"/>
      <c r="J101" s="51"/>
    </row>
    <row r="102" spans="2:10" ht="13.8" thickBot="1">
      <c r="B102" s="8">
        <v>100</v>
      </c>
      <c r="C102" s="2">
        <v>53</v>
      </c>
      <c r="D102" s="20">
        <v>57</v>
      </c>
      <c r="E102" s="61"/>
      <c r="F102" s="62"/>
      <c r="G102" s="63"/>
      <c r="H102" s="51"/>
      <c r="I102" s="51"/>
      <c r="J102" s="51"/>
    </row>
    <row r="103" spans="2:10">
      <c r="C103" s="22">
        <f>AVERAGE(C3:C102)</f>
        <v>50</v>
      </c>
      <c r="D103" s="30">
        <f>AVERAGE(D3:D102)</f>
        <v>50</v>
      </c>
      <c r="E103" s="64"/>
      <c r="F103" s="65"/>
      <c r="G103" s="66"/>
      <c r="H103" s="51"/>
      <c r="I103" s="51"/>
      <c r="J103" s="51"/>
    </row>
    <row r="104" spans="2:10" ht="13.8" thickBot="1">
      <c r="C104" s="8" t="s">
        <v>0</v>
      </c>
      <c r="D104" s="43" t="s">
        <v>0</v>
      </c>
      <c r="E104" s="44" t="s">
        <v>5</v>
      </c>
      <c r="F104" s="45" t="s">
        <v>6</v>
      </c>
      <c r="G104" s="43" t="s">
        <v>4</v>
      </c>
      <c r="H104" s="1"/>
      <c r="I104" s="1"/>
    </row>
    <row r="105" spans="2:10">
      <c r="E105" s="67"/>
      <c r="F105" s="68"/>
    </row>
    <row r="106" spans="2:10" ht="13.8" thickBot="1">
      <c r="E106" s="25" t="s">
        <v>7</v>
      </c>
      <c r="F106" s="26" t="s">
        <v>8</v>
      </c>
    </row>
    <row r="107" spans="2:10" ht="13.8" thickBot="1"/>
    <row r="108" spans="2:10">
      <c r="E108" s="4" t="s">
        <v>9</v>
      </c>
      <c r="F108" s="5">
        <v>1</v>
      </c>
      <c r="H108" s="10" t="s">
        <v>15</v>
      </c>
      <c r="I108" s="72"/>
    </row>
    <row r="109" spans="2:10" ht="13.8" thickBot="1">
      <c r="E109" s="6" t="s">
        <v>10</v>
      </c>
      <c r="F109" s="69"/>
      <c r="H109" s="12" t="s">
        <v>16</v>
      </c>
      <c r="I109" s="73"/>
    </row>
    <row r="110" spans="2:10" ht="13.8" thickBot="1">
      <c r="E110" s="8" t="s">
        <v>11</v>
      </c>
      <c r="F110" s="70"/>
      <c r="I110" t="s">
        <v>27</v>
      </c>
    </row>
    <row r="111" spans="2:10" ht="13.8" thickBot="1">
      <c r="G111" s="46" t="s">
        <v>24</v>
      </c>
      <c r="H111" s="4" t="s">
        <v>9</v>
      </c>
      <c r="I111" s="74"/>
      <c r="J111" s="47"/>
    </row>
    <row r="112" spans="2:10" ht="13.8" thickBot="1">
      <c r="E112" s="4" t="s">
        <v>12</v>
      </c>
      <c r="F112" s="71"/>
      <c r="H112" s="8" t="s">
        <v>10</v>
      </c>
      <c r="I112" s="75"/>
      <c r="J112" s="48"/>
    </row>
    <row r="113" spans="5:10" ht="13.8" thickBot="1">
      <c r="E113" s="6" t="s">
        <v>13</v>
      </c>
      <c r="F113" s="34"/>
    </row>
    <row r="114" spans="5:10" ht="13.8" thickBot="1">
      <c r="E114" s="8" t="s">
        <v>14</v>
      </c>
      <c r="F114" s="35"/>
      <c r="H114" s="10" t="s">
        <v>17</v>
      </c>
      <c r="I114" s="72"/>
    </row>
    <row r="115" spans="5:10" ht="13.8" thickBot="1">
      <c r="E115" s="49" t="s">
        <v>26</v>
      </c>
      <c r="H115" s="12" t="s">
        <v>18</v>
      </c>
      <c r="I115" s="73"/>
    </row>
    <row r="116" spans="5:10" ht="13.8" thickBot="1">
      <c r="I116" t="s">
        <v>27</v>
      </c>
    </row>
    <row r="117" spans="5:10">
      <c r="G117" s="46" t="s">
        <v>25</v>
      </c>
      <c r="H117" s="4" t="s">
        <v>9</v>
      </c>
      <c r="I117" s="74"/>
      <c r="J117" s="47"/>
    </row>
    <row r="118" spans="5:10" ht="13.8" thickBot="1">
      <c r="H118" s="8" t="s">
        <v>10</v>
      </c>
      <c r="I118" s="75"/>
      <c r="J118" s="48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18"/>
  <sheetViews>
    <sheetView workbookViewId="0">
      <selection activeCell="G122" sqref="G122"/>
    </sheetView>
  </sheetViews>
  <sheetFormatPr defaultRowHeight="13.2"/>
  <cols>
    <col min="1" max="1" width="3.21875" customWidth="1"/>
    <col min="2" max="2" width="8.88671875" style="1"/>
    <col min="6" max="6" width="13.88671875" bestFit="1" customWidth="1"/>
    <col min="7" max="7" width="16.44140625" bestFit="1" customWidth="1"/>
    <col min="8" max="8" width="9" customWidth="1"/>
    <col min="9" max="9" width="13.88671875" bestFit="1" customWidth="1"/>
    <col min="10" max="10" width="9.88671875" bestFit="1" customWidth="1"/>
    <col min="11" max="11" width="2.109375" bestFit="1" customWidth="1"/>
    <col min="13" max="13" width="6.77734375" customWidth="1"/>
    <col min="14" max="14" width="7.44140625" bestFit="1" customWidth="1"/>
  </cols>
  <sheetData>
    <row r="1" spans="2:13" ht="13.8" thickBot="1"/>
    <row r="2" spans="2:13" ht="16.2" thickBot="1">
      <c r="B2" s="17" t="s">
        <v>1</v>
      </c>
      <c r="C2" s="18" t="s">
        <v>2</v>
      </c>
      <c r="D2" s="19" t="s">
        <v>3</v>
      </c>
      <c r="E2" s="17" t="s">
        <v>21</v>
      </c>
      <c r="F2" s="18" t="s">
        <v>22</v>
      </c>
      <c r="G2" s="19" t="s">
        <v>23</v>
      </c>
      <c r="H2" s="50"/>
      <c r="I2" s="50"/>
      <c r="J2" s="50"/>
      <c r="K2" s="51"/>
      <c r="L2" s="51"/>
    </row>
    <row r="3" spans="2:13">
      <c r="B3" s="13">
        <v>1</v>
      </c>
      <c r="C3" s="14">
        <v>39</v>
      </c>
      <c r="D3" s="15">
        <v>44</v>
      </c>
      <c r="E3" s="16">
        <f>(C3-50)</f>
        <v>-11</v>
      </c>
      <c r="F3" s="14">
        <f>(D3-50)</f>
        <v>-6</v>
      </c>
      <c r="G3" s="15">
        <f>E3*F3</f>
        <v>66</v>
      </c>
      <c r="H3" s="51"/>
      <c r="I3">
        <f>-0.7505*80-12.476+100</f>
        <v>27.484000000000009</v>
      </c>
      <c r="J3">
        <v>80</v>
      </c>
      <c r="L3">
        <f>M3*-0.7505</f>
        <v>-18.762499999999999</v>
      </c>
      <c r="M3">
        <v>25</v>
      </c>
    </row>
    <row r="4" spans="2:13">
      <c r="B4" s="6">
        <v>2</v>
      </c>
      <c r="C4" s="3">
        <v>63</v>
      </c>
      <c r="D4" s="7">
        <v>58</v>
      </c>
      <c r="E4" s="11">
        <f t="shared" ref="E4:E67" si="0">(C4-50)</f>
        <v>13</v>
      </c>
      <c r="F4" s="3">
        <f t="shared" ref="F4:F67" si="1">(D4-50)</f>
        <v>8</v>
      </c>
      <c r="G4" s="7">
        <f t="shared" ref="G4:G67" si="2">E4*F4</f>
        <v>104</v>
      </c>
      <c r="H4" s="51"/>
      <c r="I4">
        <f>-0.7505*20-12.476+100</f>
        <v>72.51400000000001</v>
      </c>
      <c r="J4">
        <v>20</v>
      </c>
      <c r="L4">
        <f>M4*-0.7505</f>
        <v>15.009999999999998</v>
      </c>
      <c r="M4">
        <v>-20</v>
      </c>
    </row>
    <row r="5" spans="2:13">
      <c r="B5" s="6">
        <v>3</v>
      </c>
      <c r="C5" s="3">
        <v>63</v>
      </c>
      <c r="D5" s="7">
        <v>60</v>
      </c>
      <c r="E5" s="11">
        <f t="shared" si="0"/>
        <v>13</v>
      </c>
      <c r="F5" s="3">
        <f t="shared" si="1"/>
        <v>10</v>
      </c>
      <c r="G5" s="7">
        <f t="shared" si="2"/>
        <v>130</v>
      </c>
      <c r="H5" s="51"/>
      <c r="I5" s="51"/>
      <c r="J5" s="51"/>
    </row>
    <row r="6" spans="2:13">
      <c r="B6" s="6">
        <v>4</v>
      </c>
      <c r="C6" s="3">
        <v>43</v>
      </c>
      <c r="D6" s="7">
        <v>50</v>
      </c>
      <c r="E6" s="11">
        <f t="shared" si="0"/>
        <v>-7</v>
      </c>
      <c r="F6" s="3">
        <f t="shared" si="1"/>
        <v>0</v>
      </c>
      <c r="G6" s="7">
        <f t="shared" si="2"/>
        <v>0</v>
      </c>
      <c r="H6" s="51"/>
      <c r="I6" s="51"/>
      <c r="J6" s="51"/>
    </row>
    <row r="7" spans="2:13">
      <c r="B7" s="6">
        <v>5</v>
      </c>
      <c r="C7" s="3">
        <v>66</v>
      </c>
      <c r="D7" s="7">
        <v>60</v>
      </c>
      <c r="E7" s="11">
        <f t="shared" si="0"/>
        <v>16</v>
      </c>
      <c r="F7" s="3">
        <f t="shared" si="1"/>
        <v>10</v>
      </c>
      <c r="G7" s="7">
        <f t="shared" si="2"/>
        <v>160</v>
      </c>
      <c r="H7" s="51"/>
      <c r="I7" s="51"/>
      <c r="J7" s="51"/>
    </row>
    <row r="8" spans="2:13">
      <c r="B8" s="6">
        <v>6</v>
      </c>
      <c r="C8" s="3">
        <v>71</v>
      </c>
      <c r="D8" s="7">
        <v>69</v>
      </c>
      <c r="E8" s="11">
        <f t="shared" si="0"/>
        <v>21</v>
      </c>
      <c r="F8" s="3">
        <f t="shared" si="1"/>
        <v>19</v>
      </c>
      <c r="G8" s="7">
        <f t="shared" si="2"/>
        <v>399</v>
      </c>
      <c r="H8" s="51"/>
      <c r="I8" s="51"/>
      <c r="J8" s="51"/>
    </row>
    <row r="9" spans="2:13">
      <c r="B9" s="6">
        <v>7</v>
      </c>
      <c r="C9" s="3">
        <v>55</v>
      </c>
      <c r="D9" s="7">
        <v>60</v>
      </c>
      <c r="E9" s="11">
        <f t="shared" si="0"/>
        <v>5</v>
      </c>
      <c r="F9" s="3">
        <f t="shared" si="1"/>
        <v>10</v>
      </c>
      <c r="G9" s="7">
        <f t="shared" si="2"/>
        <v>50</v>
      </c>
      <c r="H9" s="51"/>
      <c r="I9" s="51"/>
      <c r="J9" s="51"/>
    </row>
    <row r="10" spans="2:13">
      <c r="B10" s="6">
        <v>8</v>
      </c>
      <c r="C10" s="3">
        <v>48</v>
      </c>
      <c r="D10" s="7">
        <v>47</v>
      </c>
      <c r="E10" s="11">
        <f t="shared" si="0"/>
        <v>-2</v>
      </c>
      <c r="F10" s="3">
        <f t="shared" si="1"/>
        <v>-3</v>
      </c>
      <c r="G10" s="7">
        <f t="shared" si="2"/>
        <v>6</v>
      </c>
      <c r="H10" s="51"/>
      <c r="I10" s="51"/>
      <c r="J10" s="51"/>
    </row>
    <row r="11" spans="2:13">
      <c r="B11" s="6">
        <v>9</v>
      </c>
      <c r="C11" s="3">
        <v>54</v>
      </c>
      <c r="D11" s="7">
        <v>53</v>
      </c>
      <c r="E11" s="11">
        <f t="shared" si="0"/>
        <v>4</v>
      </c>
      <c r="F11" s="3">
        <f t="shared" si="1"/>
        <v>3</v>
      </c>
      <c r="G11" s="7">
        <f t="shared" si="2"/>
        <v>12</v>
      </c>
      <c r="H11" s="51"/>
      <c r="I11" s="51"/>
      <c r="J11" s="51"/>
    </row>
    <row r="12" spans="2:13">
      <c r="B12" s="6">
        <v>10</v>
      </c>
      <c r="C12" s="3">
        <v>43</v>
      </c>
      <c r="D12" s="7">
        <v>44</v>
      </c>
      <c r="E12" s="11">
        <f t="shared" si="0"/>
        <v>-7</v>
      </c>
      <c r="F12" s="3">
        <f t="shared" si="1"/>
        <v>-6</v>
      </c>
      <c r="G12" s="7">
        <f t="shared" si="2"/>
        <v>42</v>
      </c>
      <c r="H12" s="51"/>
      <c r="I12" s="51"/>
      <c r="J12" s="51"/>
    </row>
    <row r="13" spans="2:13">
      <c r="B13" s="6">
        <v>11</v>
      </c>
      <c r="C13" s="3">
        <v>30</v>
      </c>
      <c r="D13" s="7">
        <v>34</v>
      </c>
      <c r="E13" s="11">
        <f t="shared" si="0"/>
        <v>-20</v>
      </c>
      <c r="F13" s="3">
        <f t="shared" si="1"/>
        <v>-16</v>
      </c>
      <c r="G13" s="7">
        <f t="shared" si="2"/>
        <v>320</v>
      </c>
      <c r="H13" s="51"/>
      <c r="I13" s="51"/>
      <c r="J13" s="51"/>
    </row>
    <row r="14" spans="2:13">
      <c r="B14" s="6">
        <v>12</v>
      </c>
      <c r="C14" s="3">
        <v>47</v>
      </c>
      <c r="D14" s="7">
        <v>53</v>
      </c>
      <c r="E14" s="11">
        <f t="shared" si="0"/>
        <v>-3</v>
      </c>
      <c r="F14" s="3">
        <f t="shared" si="1"/>
        <v>3</v>
      </c>
      <c r="G14" s="7">
        <f t="shared" si="2"/>
        <v>-9</v>
      </c>
      <c r="H14" s="51"/>
      <c r="I14" s="51"/>
      <c r="J14" s="51"/>
    </row>
    <row r="15" spans="2:13">
      <c r="B15" s="6">
        <v>13</v>
      </c>
      <c r="C15" s="3">
        <v>86</v>
      </c>
      <c r="D15" s="7">
        <v>84</v>
      </c>
      <c r="E15" s="11">
        <f t="shared" si="0"/>
        <v>36</v>
      </c>
      <c r="F15" s="3">
        <f t="shared" si="1"/>
        <v>34</v>
      </c>
      <c r="G15" s="7">
        <f t="shared" si="2"/>
        <v>1224</v>
      </c>
      <c r="H15" s="51"/>
      <c r="I15" s="51"/>
      <c r="J15" s="52"/>
    </row>
    <row r="16" spans="2:13">
      <c r="B16" s="6">
        <v>14</v>
      </c>
      <c r="C16" s="3">
        <v>51</v>
      </c>
      <c r="D16" s="7">
        <v>45</v>
      </c>
      <c r="E16" s="11">
        <f t="shared" si="0"/>
        <v>1</v>
      </c>
      <c r="F16" s="3">
        <f t="shared" si="1"/>
        <v>-5</v>
      </c>
      <c r="G16" s="7">
        <f t="shared" si="2"/>
        <v>-5</v>
      </c>
      <c r="H16" s="51"/>
      <c r="I16" s="51"/>
      <c r="J16" s="51"/>
    </row>
    <row r="17" spans="2:10">
      <c r="B17" s="6">
        <v>15</v>
      </c>
      <c r="C17" s="3">
        <v>47</v>
      </c>
      <c r="D17" s="7">
        <v>52</v>
      </c>
      <c r="E17" s="11">
        <f t="shared" si="0"/>
        <v>-3</v>
      </c>
      <c r="F17" s="3">
        <f t="shared" si="1"/>
        <v>2</v>
      </c>
      <c r="G17" s="7">
        <f t="shared" si="2"/>
        <v>-6</v>
      </c>
      <c r="H17" s="51"/>
      <c r="I17" s="51"/>
      <c r="J17" s="51"/>
    </row>
    <row r="18" spans="2:10">
      <c r="B18" s="6">
        <v>16</v>
      </c>
      <c r="C18" s="3">
        <v>50</v>
      </c>
      <c r="D18" s="7">
        <v>52</v>
      </c>
      <c r="E18" s="11">
        <f t="shared" si="0"/>
        <v>0</v>
      </c>
      <c r="F18" s="3">
        <f t="shared" si="1"/>
        <v>2</v>
      </c>
      <c r="G18" s="7">
        <f t="shared" si="2"/>
        <v>0</v>
      </c>
      <c r="H18" s="51"/>
      <c r="I18" s="51"/>
      <c r="J18" s="51"/>
    </row>
    <row r="19" spans="2:10">
      <c r="B19" s="6">
        <v>17</v>
      </c>
      <c r="C19" s="3">
        <v>50</v>
      </c>
      <c r="D19" s="7">
        <v>48</v>
      </c>
      <c r="E19" s="11">
        <f t="shared" si="0"/>
        <v>0</v>
      </c>
      <c r="F19" s="3">
        <f t="shared" si="1"/>
        <v>-2</v>
      </c>
      <c r="G19" s="7">
        <f t="shared" si="2"/>
        <v>0</v>
      </c>
      <c r="H19" s="51"/>
      <c r="I19" s="51"/>
      <c r="J19" s="51"/>
    </row>
    <row r="20" spans="2:10">
      <c r="B20" s="6">
        <v>18</v>
      </c>
      <c r="C20" s="3">
        <v>37</v>
      </c>
      <c r="D20" s="7">
        <v>32</v>
      </c>
      <c r="E20" s="11">
        <f t="shared" si="0"/>
        <v>-13</v>
      </c>
      <c r="F20" s="3">
        <f t="shared" si="1"/>
        <v>-18</v>
      </c>
      <c r="G20" s="7">
        <f t="shared" si="2"/>
        <v>234</v>
      </c>
      <c r="H20" s="51"/>
      <c r="I20" s="51"/>
      <c r="J20" s="51"/>
    </row>
    <row r="21" spans="2:10">
      <c r="B21" s="6">
        <v>19</v>
      </c>
      <c r="C21" s="3">
        <v>47</v>
      </c>
      <c r="D21" s="7">
        <v>42</v>
      </c>
      <c r="E21" s="11">
        <f t="shared" si="0"/>
        <v>-3</v>
      </c>
      <c r="F21" s="3">
        <f t="shared" si="1"/>
        <v>-8</v>
      </c>
      <c r="G21" s="7">
        <f t="shared" si="2"/>
        <v>24</v>
      </c>
      <c r="H21" s="51"/>
      <c r="I21" s="51"/>
      <c r="J21" s="51"/>
    </row>
    <row r="22" spans="2:10">
      <c r="B22" s="6">
        <v>20</v>
      </c>
      <c r="C22" s="3">
        <v>43</v>
      </c>
      <c r="D22" s="7">
        <v>45</v>
      </c>
      <c r="E22" s="11">
        <f t="shared" si="0"/>
        <v>-7</v>
      </c>
      <c r="F22" s="3">
        <f t="shared" si="1"/>
        <v>-5</v>
      </c>
      <c r="G22" s="7">
        <f t="shared" si="2"/>
        <v>35</v>
      </c>
      <c r="H22" s="51"/>
      <c r="I22" s="51"/>
      <c r="J22" s="51"/>
    </row>
    <row r="23" spans="2:10">
      <c r="B23" s="6">
        <v>21</v>
      </c>
      <c r="C23" s="3">
        <v>75</v>
      </c>
      <c r="D23" s="7">
        <v>69</v>
      </c>
      <c r="E23" s="11">
        <f t="shared" si="0"/>
        <v>25</v>
      </c>
      <c r="F23" s="3">
        <f t="shared" si="1"/>
        <v>19</v>
      </c>
      <c r="G23" s="7">
        <f t="shared" si="2"/>
        <v>475</v>
      </c>
      <c r="H23" s="51"/>
      <c r="I23" s="51"/>
      <c r="J23" s="51"/>
    </row>
    <row r="24" spans="2:10">
      <c r="B24" s="6">
        <v>22</v>
      </c>
      <c r="C24" s="3">
        <v>47</v>
      </c>
      <c r="D24" s="7">
        <v>43</v>
      </c>
      <c r="E24" s="11">
        <f t="shared" si="0"/>
        <v>-3</v>
      </c>
      <c r="F24" s="3">
        <f t="shared" si="1"/>
        <v>-7</v>
      </c>
      <c r="G24" s="7">
        <f t="shared" si="2"/>
        <v>21</v>
      </c>
      <c r="H24" s="51"/>
      <c r="I24" s="51"/>
      <c r="J24" s="51"/>
    </row>
    <row r="25" spans="2:10">
      <c r="B25" s="6">
        <v>23</v>
      </c>
      <c r="C25" s="3">
        <v>45</v>
      </c>
      <c r="D25" s="7">
        <v>44</v>
      </c>
      <c r="E25" s="11">
        <f t="shared" si="0"/>
        <v>-5</v>
      </c>
      <c r="F25" s="3">
        <f t="shared" si="1"/>
        <v>-6</v>
      </c>
      <c r="G25" s="7">
        <f t="shared" si="2"/>
        <v>30</v>
      </c>
      <c r="H25" s="51"/>
      <c r="I25" s="51"/>
      <c r="J25" s="51"/>
    </row>
    <row r="26" spans="2:10">
      <c r="B26" s="6">
        <v>24</v>
      </c>
      <c r="C26" s="3">
        <v>41</v>
      </c>
      <c r="D26" s="7">
        <v>39</v>
      </c>
      <c r="E26" s="11">
        <f t="shared" si="0"/>
        <v>-9</v>
      </c>
      <c r="F26" s="3">
        <f t="shared" si="1"/>
        <v>-11</v>
      </c>
      <c r="G26" s="7">
        <f t="shared" si="2"/>
        <v>99</v>
      </c>
      <c r="H26" s="51"/>
      <c r="I26" s="51"/>
      <c r="J26" s="51"/>
    </row>
    <row r="27" spans="2:10">
      <c r="B27" s="6">
        <v>25</v>
      </c>
      <c r="C27" s="3">
        <v>52</v>
      </c>
      <c r="D27" s="7">
        <v>48</v>
      </c>
      <c r="E27" s="11">
        <f t="shared" si="0"/>
        <v>2</v>
      </c>
      <c r="F27" s="3">
        <f t="shared" si="1"/>
        <v>-2</v>
      </c>
      <c r="G27" s="7">
        <f t="shared" si="2"/>
        <v>-4</v>
      </c>
      <c r="H27" s="51"/>
      <c r="I27" s="51"/>
      <c r="J27" s="51"/>
    </row>
    <row r="28" spans="2:10">
      <c r="B28" s="6">
        <v>26</v>
      </c>
      <c r="C28" s="3">
        <v>36</v>
      </c>
      <c r="D28" s="7">
        <v>41</v>
      </c>
      <c r="E28" s="11">
        <f t="shared" si="0"/>
        <v>-14</v>
      </c>
      <c r="F28" s="3">
        <f t="shared" si="1"/>
        <v>-9</v>
      </c>
      <c r="G28" s="7">
        <f t="shared" si="2"/>
        <v>126</v>
      </c>
      <c r="H28" s="51"/>
      <c r="I28" s="51"/>
      <c r="J28" s="51"/>
    </row>
    <row r="29" spans="2:10">
      <c r="B29" s="6">
        <v>27</v>
      </c>
      <c r="C29" s="3">
        <v>33</v>
      </c>
      <c r="D29" s="7">
        <v>32</v>
      </c>
      <c r="E29" s="11">
        <f t="shared" si="0"/>
        <v>-17</v>
      </c>
      <c r="F29" s="3">
        <f t="shared" si="1"/>
        <v>-18</v>
      </c>
      <c r="G29" s="7">
        <f t="shared" si="2"/>
        <v>306</v>
      </c>
      <c r="H29" s="51"/>
      <c r="I29" s="51"/>
      <c r="J29" s="51"/>
    </row>
    <row r="30" spans="2:10">
      <c r="B30" s="6">
        <v>28</v>
      </c>
      <c r="C30" s="3">
        <v>57</v>
      </c>
      <c r="D30" s="7">
        <v>60</v>
      </c>
      <c r="E30" s="11">
        <f t="shared" si="0"/>
        <v>7</v>
      </c>
      <c r="F30" s="3">
        <f t="shared" si="1"/>
        <v>10</v>
      </c>
      <c r="G30" s="7">
        <f t="shared" si="2"/>
        <v>70</v>
      </c>
      <c r="H30" s="51"/>
      <c r="I30" s="51"/>
      <c r="J30" s="51"/>
    </row>
    <row r="31" spans="2:10">
      <c r="B31" s="6">
        <v>29</v>
      </c>
      <c r="C31" s="3">
        <v>63</v>
      </c>
      <c r="D31" s="7">
        <v>55</v>
      </c>
      <c r="E31" s="11">
        <f t="shared" si="0"/>
        <v>13</v>
      </c>
      <c r="F31" s="3">
        <f t="shared" si="1"/>
        <v>5</v>
      </c>
      <c r="G31" s="7">
        <f t="shared" si="2"/>
        <v>65</v>
      </c>
      <c r="H31" s="51"/>
      <c r="I31" s="51"/>
      <c r="J31" s="51"/>
    </row>
    <row r="32" spans="2:10">
      <c r="B32" s="6">
        <v>30</v>
      </c>
      <c r="C32" s="40">
        <v>50</v>
      </c>
      <c r="D32" s="41">
        <v>71</v>
      </c>
      <c r="E32" s="42">
        <f t="shared" si="0"/>
        <v>0</v>
      </c>
      <c r="F32" s="40">
        <f t="shared" si="1"/>
        <v>21</v>
      </c>
      <c r="G32" s="41">
        <f t="shared" si="2"/>
        <v>0</v>
      </c>
      <c r="H32" s="53"/>
      <c r="I32" s="53"/>
      <c r="J32" s="54"/>
    </row>
    <row r="33" spans="2:10">
      <c r="B33" s="6">
        <v>31</v>
      </c>
      <c r="C33" s="40">
        <v>44</v>
      </c>
      <c r="D33" s="41">
        <v>42</v>
      </c>
      <c r="E33" s="42">
        <f t="shared" si="0"/>
        <v>-6</v>
      </c>
      <c r="F33" s="40">
        <f t="shared" si="1"/>
        <v>-8</v>
      </c>
      <c r="G33" s="41">
        <f t="shared" si="2"/>
        <v>48</v>
      </c>
      <c r="H33" s="53"/>
      <c r="I33" s="53"/>
      <c r="J33" s="53"/>
    </row>
    <row r="34" spans="2:10">
      <c r="B34" s="6">
        <v>32</v>
      </c>
      <c r="C34" s="40">
        <v>58</v>
      </c>
      <c r="D34" s="41">
        <v>49</v>
      </c>
      <c r="E34" s="42">
        <f t="shared" si="0"/>
        <v>8</v>
      </c>
      <c r="F34" s="40">
        <f t="shared" si="1"/>
        <v>-1</v>
      </c>
      <c r="G34" s="41">
        <f t="shared" si="2"/>
        <v>-8</v>
      </c>
      <c r="H34" s="53"/>
      <c r="I34" s="53"/>
      <c r="J34" s="53"/>
    </row>
    <row r="35" spans="2:10">
      <c r="B35" s="6">
        <v>33</v>
      </c>
      <c r="C35" s="40">
        <v>42</v>
      </c>
      <c r="D35" s="41">
        <v>47</v>
      </c>
      <c r="E35" s="42">
        <f t="shared" si="0"/>
        <v>-8</v>
      </c>
      <c r="F35" s="40">
        <f t="shared" si="1"/>
        <v>-3</v>
      </c>
      <c r="G35" s="41">
        <f t="shared" si="2"/>
        <v>24</v>
      </c>
      <c r="H35" s="53"/>
      <c r="I35" s="53"/>
      <c r="J35" s="53"/>
    </row>
    <row r="36" spans="2:10">
      <c r="B36" s="6">
        <v>34</v>
      </c>
      <c r="C36" s="40">
        <v>39</v>
      </c>
      <c r="D36" s="41">
        <v>42</v>
      </c>
      <c r="E36" s="42">
        <f t="shared" si="0"/>
        <v>-11</v>
      </c>
      <c r="F36" s="40">
        <f t="shared" si="1"/>
        <v>-8</v>
      </c>
      <c r="G36" s="41">
        <f t="shared" si="2"/>
        <v>88</v>
      </c>
      <c r="H36" s="53"/>
      <c r="I36" s="53"/>
      <c r="J36" s="53"/>
    </row>
    <row r="37" spans="2:10">
      <c r="B37" s="6">
        <v>35</v>
      </c>
      <c r="C37" s="40">
        <v>24</v>
      </c>
      <c r="D37" s="41">
        <v>27</v>
      </c>
      <c r="E37" s="42">
        <f t="shared" si="0"/>
        <v>-26</v>
      </c>
      <c r="F37" s="40">
        <f t="shared" si="1"/>
        <v>-23</v>
      </c>
      <c r="G37" s="41">
        <f t="shared" si="2"/>
        <v>598</v>
      </c>
      <c r="H37" s="53"/>
      <c r="I37" s="53"/>
      <c r="J37" s="53"/>
    </row>
    <row r="38" spans="2:10">
      <c r="B38" s="6">
        <v>36</v>
      </c>
      <c r="C38" s="40">
        <v>37</v>
      </c>
      <c r="D38" s="41">
        <v>35</v>
      </c>
      <c r="E38" s="42">
        <f t="shared" si="0"/>
        <v>-13</v>
      </c>
      <c r="F38" s="40">
        <f t="shared" si="1"/>
        <v>-15</v>
      </c>
      <c r="G38" s="41">
        <f t="shared" si="2"/>
        <v>195</v>
      </c>
      <c r="H38" s="53"/>
      <c r="I38" s="53"/>
      <c r="J38" s="53"/>
    </row>
    <row r="39" spans="2:10">
      <c r="B39" s="6">
        <v>37</v>
      </c>
      <c r="C39" s="40">
        <v>51</v>
      </c>
      <c r="D39" s="41">
        <v>53</v>
      </c>
      <c r="E39" s="42">
        <f t="shared" si="0"/>
        <v>1</v>
      </c>
      <c r="F39" s="40">
        <f t="shared" si="1"/>
        <v>3</v>
      </c>
      <c r="G39" s="41">
        <f t="shared" si="2"/>
        <v>3</v>
      </c>
      <c r="H39" s="53"/>
      <c r="I39" s="53"/>
      <c r="J39" s="53"/>
    </row>
    <row r="40" spans="2:10">
      <c r="B40" s="6">
        <v>38</v>
      </c>
      <c r="C40" s="40">
        <v>49</v>
      </c>
      <c r="D40" s="41">
        <v>53</v>
      </c>
      <c r="E40" s="42">
        <f t="shared" si="0"/>
        <v>-1</v>
      </c>
      <c r="F40" s="40">
        <f t="shared" si="1"/>
        <v>3</v>
      </c>
      <c r="G40" s="41">
        <f t="shared" si="2"/>
        <v>-3</v>
      </c>
      <c r="H40" s="53"/>
      <c r="I40" s="53"/>
      <c r="J40" s="53"/>
    </row>
    <row r="41" spans="2:10">
      <c r="B41" s="6">
        <v>39</v>
      </c>
      <c r="C41" s="40">
        <v>57</v>
      </c>
      <c r="D41" s="41">
        <v>60</v>
      </c>
      <c r="E41" s="42">
        <f t="shared" si="0"/>
        <v>7</v>
      </c>
      <c r="F41" s="40">
        <f t="shared" si="1"/>
        <v>10</v>
      </c>
      <c r="G41" s="41">
        <f t="shared" si="2"/>
        <v>70</v>
      </c>
      <c r="H41" s="53"/>
      <c r="I41" s="53"/>
      <c r="J41" s="53"/>
    </row>
    <row r="42" spans="2:10">
      <c r="B42" s="6">
        <v>40</v>
      </c>
      <c r="C42" s="40">
        <v>65</v>
      </c>
      <c r="D42" s="41">
        <v>65</v>
      </c>
      <c r="E42" s="42">
        <f t="shared" si="0"/>
        <v>15</v>
      </c>
      <c r="F42" s="40">
        <f t="shared" si="1"/>
        <v>15</v>
      </c>
      <c r="G42" s="41">
        <f t="shared" si="2"/>
        <v>225</v>
      </c>
      <c r="H42" s="53"/>
      <c r="I42" s="53"/>
      <c r="J42" s="53"/>
    </row>
    <row r="43" spans="2:10">
      <c r="B43" s="6">
        <v>41</v>
      </c>
      <c r="C43" s="3">
        <v>62</v>
      </c>
      <c r="D43" s="7">
        <v>52</v>
      </c>
      <c r="E43" s="11">
        <f t="shared" si="0"/>
        <v>12</v>
      </c>
      <c r="F43" s="3">
        <f t="shared" si="1"/>
        <v>2</v>
      </c>
      <c r="G43" s="7">
        <f t="shared" si="2"/>
        <v>24</v>
      </c>
      <c r="H43" s="51"/>
      <c r="I43" s="51"/>
      <c r="J43" s="51"/>
    </row>
    <row r="44" spans="2:10">
      <c r="B44" s="6">
        <v>42</v>
      </c>
      <c r="C44" s="3">
        <v>49</v>
      </c>
      <c r="D44" s="7">
        <v>51</v>
      </c>
      <c r="E44" s="11">
        <f t="shared" si="0"/>
        <v>-1</v>
      </c>
      <c r="F44" s="3">
        <f t="shared" si="1"/>
        <v>1</v>
      </c>
      <c r="G44" s="7">
        <f t="shared" si="2"/>
        <v>-1</v>
      </c>
      <c r="H44" s="51"/>
      <c r="I44" s="51"/>
      <c r="J44" s="51"/>
    </row>
    <row r="45" spans="2:10">
      <c r="B45" s="6">
        <v>43</v>
      </c>
      <c r="C45" s="3">
        <v>28</v>
      </c>
      <c r="D45" s="7">
        <v>32</v>
      </c>
      <c r="E45" s="11">
        <f t="shared" si="0"/>
        <v>-22</v>
      </c>
      <c r="F45" s="3">
        <f t="shared" si="1"/>
        <v>-18</v>
      </c>
      <c r="G45" s="7">
        <f t="shared" si="2"/>
        <v>396</v>
      </c>
      <c r="H45" s="51"/>
      <c r="I45" s="51"/>
      <c r="J45" s="51"/>
    </row>
    <row r="46" spans="2:10">
      <c r="B46" s="6">
        <v>44</v>
      </c>
      <c r="C46" s="3">
        <v>57</v>
      </c>
      <c r="D46" s="7">
        <v>63</v>
      </c>
      <c r="E46" s="11">
        <f t="shared" si="0"/>
        <v>7</v>
      </c>
      <c r="F46" s="3">
        <f t="shared" si="1"/>
        <v>13</v>
      </c>
      <c r="G46" s="7">
        <f t="shared" si="2"/>
        <v>91</v>
      </c>
      <c r="H46" s="51"/>
      <c r="I46" s="51"/>
      <c r="J46" s="51"/>
    </row>
    <row r="47" spans="2:10">
      <c r="B47" s="6">
        <v>45</v>
      </c>
      <c r="C47" s="3">
        <v>65</v>
      </c>
      <c r="D47" s="7">
        <v>59</v>
      </c>
      <c r="E47" s="11">
        <f t="shared" si="0"/>
        <v>15</v>
      </c>
      <c r="F47" s="3">
        <f t="shared" si="1"/>
        <v>9</v>
      </c>
      <c r="G47" s="7">
        <f t="shared" si="2"/>
        <v>135</v>
      </c>
      <c r="H47" s="51"/>
      <c r="I47" s="51"/>
      <c r="J47" s="51"/>
    </row>
    <row r="48" spans="2:10">
      <c r="B48" s="6">
        <v>46</v>
      </c>
      <c r="C48" s="3">
        <v>45</v>
      </c>
      <c r="D48" s="7">
        <v>43</v>
      </c>
      <c r="E48" s="11">
        <f t="shared" si="0"/>
        <v>-5</v>
      </c>
      <c r="F48" s="3">
        <f t="shared" si="1"/>
        <v>-7</v>
      </c>
      <c r="G48" s="7">
        <f t="shared" si="2"/>
        <v>35</v>
      </c>
      <c r="H48" s="51"/>
      <c r="I48" s="51"/>
      <c r="J48" s="51"/>
    </row>
    <row r="49" spans="2:10">
      <c r="B49" s="6">
        <v>47</v>
      </c>
      <c r="C49" s="3">
        <v>42</v>
      </c>
      <c r="D49" s="7">
        <v>46</v>
      </c>
      <c r="E49" s="11">
        <f t="shared" si="0"/>
        <v>-8</v>
      </c>
      <c r="F49" s="3">
        <f t="shared" si="1"/>
        <v>-4</v>
      </c>
      <c r="G49" s="7">
        <f t="shared" si="2"/>
        <v>32</v>
      </c>
      <c r="H49" s="51"/>
      <c r="I49" s="51"/>
      <c r="J49" s="51"/>
    </row>
    <row r="50" spans="2:10">
      <c r="B50" s="6">
        <v>48</v>
      </c>
      <c r="C50" s="3">
        <v>59</v>
      </c>
      <c r="D50" s="7">
        <v>55</v>
      </c>
      <c r="E50" s="11">
        <f t="shared" si="0"/>
        <v>9</v>
      </c>
      <c r="F50" s="3">
        <f t="shared" si="1"/>
        <v>5</v>
      </c>
      <c r="G50" s="7">
        <f t="shared" si="2"/>
        <v>45</v>
      </c>
      <c r="H50" s="51"/>
      <c r="I50" s="51"/>
      <c r="J50" s="51"/>
    </row>
    <row r="51" spans="2:10">
      <c r="B51" s="6">
        <v>49</v>
      </c>
      <c r="C51" s="3">
        <v>43</v>
      </c>
      <c r="D51" s="7">
        <v>40</v>
      </c>
      <c r="E51" s="11">
        <f t="shared" si="0"/>
        <v>-7</v>
      </c>
      <c r="F51" s="3">
        <f t="shared" si="1"/>
        <v>-10</v>
      </c>
      <c r="G51" s="7">
        <f t="shared" si="2"/>
        <v>70</v>
      </c>
      <c r="H51" s="51"/>
      <c r="I51" s="51"/>
      <c r="J51" s="51"/>
    </row>
    <row r="52" spans="2:10">
      <c r="B52" s="6">
        <v>50</v>
      </c>
      <c r="C52" s="3">
        <v>52</v>
      </c>
      <c r="D52" s="7">
        <v>52</v>
      </c>
      <c r="E52" s="11">
        <f t="shared" si="0"/>
        <v>2</v>
      </c>
      <c r="F52" s="3">
        <f t="shared" si="1"/>
        <v>2</v>
      </c>
      <c r="G52" s="7">
        <f t="shared" si="2"/>
        <v>4</v>
      </c>
      <c r="H52" s="51"/>
      <c r="I52" s="51"/>
      <c r="J52" s="51"/>
    </row>
    <row r="53" spans="2:10">
      <c r="B53" s="6">
        <v>51</v>
      </c>
      <c r="C53" s="3">
        <v>38</v>
      </c>
      <c r="D53" s="7">
        <v>48</v>
      </c>
      <c r="E53" s="11">
        <f t="shared" si="0"/>
        <v>-12</v>
      </c>
      <c r="F53" s="3">
        <f t="shared" si="1"/>
        <v>-2</v>
      </c>
      <c r="G53" s="7">
        <f t="shared" si="2"/>
        <v>24</v>
      </c>
      <c r="H53" s="51"/>
      <c r="I53" s="51"/>
      <c r="J53" s="51"/>
    </row>
    <row r="54" spans="2:10">
      <c r="B54" s="6">
        <v>52</v>
      </c>
      <c r="C54" s="3">
        <v>58</v>
      </c>
      <c r="D54" s="7">
        <v>47</v>
      </c>
      <c r="E54" s="11">
        <f t="shared" si="0"/>
        <v>8</v>
      </c>
      <c r="F54" s="3">
        <f t="shared" si="1"/>
        <v>-3</v>
      </c>
      <c r="G54" s="7">
        <f t="shared" si="2"/>
        <v>-24</v>
      </c>
      <c r="H54" s="51"/>
      <c r="I54" s="51"/>
      <c r="J54" s="51"/>
    </row>
    <row r="55" spans="2:10">
      <c r="B55" s="6">
        <v>53</v>
      </c>
      <c r="C55" s="3">
        <v>57</v>
      </c>
      <c r="D55" s="7">
        <v>55</v>
      </c>
      <c r="E55" s="11">
        <f t="shared" si="0"/>
        <v>7</v>
      </c>
      <c r="F55" s="3">
        <f t="shared" si="1"/>
        <v>5</v>
      </c>
      <c r="G55" s="7">
        <f t="shared" si="2"/>
        <v>35</v>
      </c>
      <c r="H55" s="51"/>
      <c r="I55" s="51"/>
      <c r="J55" s="51"/>
    </row>
    <row r="56" spans="2:10">
      <c r="B56" s="6">
        <v>54</v>
      </c>
      <c r="C56" s="3">
        <v>40</v>
      </c>
      <c r="D56" s="7">
        <v>38</v>
      </c>
      <c r="E56" s="11">
        <f t="shared" si="0"/>
        <v>-10</v>
      </c>
      <c r="F56" s="3">
        <f t="shared" si="1"/>
        <v>-12</v>
      </c>
      <c r="G56" s="7">
        <f t="shared" si="2"/>
        <v>120</v>
      </c>
      <c r="H56" s="51"/>
      <c r="I56" s="51"/>
      <c r="J56" s="51"/>
    </row>
    <row r="57" spans="2:10">
      <c r="B57" s="6">
        <v>55</v>
      </c>
      <c r="C57" s="3">
        <v>47</v>
      </c>
      <c r="D57" s="7">
        <v>60</v>
      </c>
      <c r="E57" s="11">
        <f t="shared" si="0"/>
        <v>-3</v>
      </c>
      <c r="F57" s="3">
        <f t="shared" si="1"/>
        <v>10</v>
      </c>
      <c r="G57" s="7">
        <f t="shared" si="2"/>
        <v>-30</v>
      </c>
      <c r="H57" s="51"/>
      <c r="I57" s="51"/>
      <c r="J57" s="51"/>
    </row>
    <row r="58" spans="2:10">
      <c r="B58" s="6">
        <v>56</v>
      </c>
      <c r="C58" s="3">
        <v>72</v>
      </c>
      <c r="D58" s="7">
        <v>58</v>
      </c>
      <c r="E58" s="11">
        <f t="shared" si="0"/>
        <v>22</v>
      </c>
      <c r="F58" s="3">
        <f t="shared" si="1"/>
        <v>8</v>
      </c>
      <c r="G58" s="7">
        <f t="shared" si="2"/>
        <v>176</v>
      </c>
      <c r="H58" s="51"/>
      <c r="I58" s="51"/>
      <c r="J58" s="51"/>
    </row>
    <row r="59" spans="2:10">
      <c r="B59" s="6">
        <v>57</v>
      </c>
      <c r="C59" s="3">
        <v>65</v>
      </c>
      <c r="D59" s="7">
        <v>72</v>
      </c>
      <c r="E59" s="11">
        <f t="shared" si="0"/>
        <v>15</v>
      </c>
      <c r="F59" s="3">
        <f t="shared" si="1"/>
        <v>22</v>
      </c>
      <c r="G59" s="7">
        <f t="shared" si="2"/>
        <v>330</v>
      </c>
      <c r="H59" s="51"/>
      <c r="I59" s="51"/>
      <c r="J59" s="51"/>
    </row>
    <row r="60" spans="2:10">
      <c r="B60" s="6">
        <v>58</v>
      </c>
      <c r="C60" s="3">
        <v>57</v>
      </c>
      <c r="D60" s="7">
        <v>58</v>
      </c>
      <c r="E60" s="11">
        <f t="shared" si="0"/>
        <v>7</v>
      </c>
      <c r="F60" s="3">
        <f t="shared" si="1"/>
        <v>8</v>
      </c>
      <c r="G60" s="7">
        <f t="shared" si="2"/>
        <v>56</v>
      </c>
      <c r="H60" s="51"/>
      <c r="I60" s="51"/>
      <c r="J60" s="51"/>
    </row>
    <row r="61" spans="2:10">
      <c r="B61" s="6">
        <v>59</v>
      </c>
      <c r="C61" s="3">
        <v>35</v>
      </c>
      <c r="D61" s="7">
        <v>30</v>
      </c>
      <c r="E61" s="11">
        <f t="shared" si="0"/>
        <v>-15</v>
      </c>
      <c r="F61" s="3">
        <f t="shared" si="1"/>
        <v>-20</v>
      </c>
      <c r="G61" s="7">
        <f t="shared" si="2"/>
        <v>300</v>
      </c>
      <c r="H61" s="51"/>
      <c r="I61" s="51"/>
      <c r="J61" s="51"/>
    </row>
    <row r="62" spans="2:10">
      <c r="B62" s="6">
        <v>60</v>
      </c>
      <c r="C62" s="3">
        <v>36</v>
      </c>
      <c r="D62" s="7">
        <v>42</v>
      </c>
      <c r="E62" s="11">
        <f t="shared" si="0"/>
        <v>-14</v>
      </c>
      <c r="F62" s="3">
        <f t="shared" si="1"/>
        <v>-8</v>
      </c>
      <c r="G62" s="7">
        <f t="shared" si="2"/>
        <v>112</v>
      </c>
      <c r="H62" s="51"/>
      <c r="I62" s="51"/>
      <c r="J62" s="51"/>
    </row>
    <row r="63" spans="2:10">
      <c r="B63" s="6">
        <v>61</v>
      </c>
      <c r="C63" s="3">
        <v>40</v>
      </c>
      <c r="D63" s="7">
        <v>39</v>
      </c>
      <c r="E63" s="11">
        <f t="shared" si="0"/>
        <v>-10</v>
      </c>
      <c r="F63" s="3">
        <f t="shared" si="1"/>
        <v>-11</v>
      </c>
      <c r="G63" s="7">
        <f t="shared" si="2"/>
        <v>110</v>
      </c>
      <c r="H63" s="51"/>
      <c r="I63" s="51"/>
      <c r="J63" s="51"/>
    </row>
    <row r="64" spans="2:10">
      <c r="B64" s="6">
        <v>62</v>
      </c>
      <c r="C64" s="3">
        <v>44</v>
      </c>
      <c r="D64" s="7">
        <v>35</v>
      </c>
      <c r="E64" s="11">
        <f t="shared" si="0"/>
        <v>-6</v>
      </c>
      <c r="F64" s="3">
        <f t="shared" si="1"/>
        <v>-15</v>
      </c>
      <c r="G64" s="7">
        <f t="shared" si="2"/>
        <v>90</v>
      </c>
      <c r="H64" s="51"/>
      <c r="I64" s="51"/>
      <c r="J64" s="51"/>
    </row>
    <row r="65" spans="2:10">
      <c r="B65" s="6">
        <v>63</v>
      </c>
      <c r="C65" s="3">
        <v>62</v>
      </c>
      <c r="D65" s="7">
        <v>48</v>
      </c>
      <c r="E65" s="11">
        <f t="shared" si="0"/>
        <v>12</v>
      </c>
      <c r="F65" s="3">
        <f t="shared" si="1"/>
        <v>-2</v>
      </c>
      <c r="G65" s="7">
        <f t="shared" si="2"/>
        <v>-24</v>
      </c>
      <c r="H65" s="51"/>
      <c r="I65" s="51"/>
      <c r="J65" s="51"/>
    </row>
    <row r="66" spans="2:10">
      <c r="B66" s="6">
        <v>64</v>
      </c>
      <c r="C66" s="3">
        <v>50</v>
      </c>
      <c r="D66" s="7">
        <v>37</v>
      </c>
      <c r="E66" s="11">
        <f t="shared" si="0"/>
        <v>0</v>
      </c>
      <c r="F66" s="3">
        <f t="shared" si="1"/>
        <v>-13</v>
      </c>
      <c r="G66" s="7">
        <f t="shared" si="2"/>
        <v>0</v>
      </c>
      <c r="H66" s="51"/>
      <c r="I66" s="51"/>
      <c r="J66" s="51"/>
    </row>
    <row r="67" spans="2:10">
      <c r="B67" s="6">
        <v>65</v>
      </c>
      <c r="C67" s="3">
        <v>80</v>
      </c>
      <c r="D67" s="7">
        <v>70</v>
      </c>
      <c r="E67" s="11">
        <f t="shared" si="0"/>
        <v>30</v>
      </c>
      <c r="F67" s="3">
        <f t="shared" si="1"/>
        <v>20</v>
      </c>
      <c r="G67" s="7">
        <f t="shared" si="2"/>
        <v>600</v>
      </c>
      <c r="H67" s="51"/>
      <c r="I67" s="51"/>
      <c r="J67" s="51"/>
    </row>
    <row r="68" spans="2:10">
      <c r="B68" s="6">
        <v>66</v>
      </c>
      <c r="C68" s="3">
        <v>30</v>
      </c>
      <c r="D68" s="7">
        <v>29</v>
      </c>
      <c r="E68" s="11">
        <f t="shared" ref="E68:E102" si="3">(C68-50)</f>
        <v>-20</v>
      </c>
      <c r="F68" s="3">
        <f t="shared" ref="F68:F102" si="4">(D68-50)</f>
        <v>-21</v>
      </c>
      <c r="G68" s="7">
        <f t="shared" ref="G68:G102" si="5">E68*F68</f>
        <v>420</v>
      </c>
      <c r="H68" s="51"/>
      <c r="I68" s="51"/>
      <c r="J68" s="51"/>
    </row>
    <row r="69" spans="2:10">
      <c r="B69" s="6">
        <v>67</v>
      </c>
      <c r="C69" s="3">
        <v>47</v>
      </c>
      <c r="D69" s="7">
        <v>51</v>
      </c>
      <c r="E69" s="11">
        <f t="shared" si="3"/>
        <v>-3</v>
      </c>
      <c r="F69" s="3">
        <f t="shared" si="4"/>
        <v>1</v>
      </c>
      <c r="G69" s="7">
        <f t="shared" si="5"/>
        <v>-3</v>
      </c>
      <c r="H69" s="51"/>
      <c r="I69" s="51"/>
      <c r="J69" s="51"/>
    </row>
    <row r="70" spans="2:10">
      <c r="B70" s="6">
        <v>68</v>
      </c>
      <c r="C70" s="3">
        <v>58</v>
      </c>
      <c r="D70" s="7">
        <v>57</v>
      </c>
      <c r="E70" s="11">
        <f t="shared" si="3"/>
        <v>8</v>
      </c>
      <c r="F70" s="3">
        <f t="shared" si="4"/>
        <v>7</v>
      </c>
      <c r="G70" s="7">
        <f t="shared" si="5"/>
        <v>56</v>
      </c>
      <c r="H70" s="51"/>
      <c r="I70" s="51"/>
      <c r="J70" s="51"/>
    </row>
    <row r="71" spans="2:10">
      <c r="B71" s="6">
        <v>69</v>
      </c>
      <c r="C71" s="3">
        <v>55</v>
      </c>
      <c r="D71" s="7">
        <v>40</v>
      </c>
      <c r="E71" s="11">
        <f t="shared" si="3"/>
        <v>5</v>
      </c>
      <c r="F71" s="3">
        <f t="shared" si="4"/>
        <v>-10</v>
      </c>
      <c r="G71" s="7">
        <f t="shared" si="5"/>
        <v>-50</v>
      </c>
      <c r="H71" s="51"/>
      <c r="I71" s="51"/>
      <c r="J71" s="51"/>
    </row>
    <row r="72" spans="2:10">
      <c r="B72" s="6">
        <v>70</v>
      </c>
      <c r="C72" s="3">
        <v>53</v>
      </c>
      <c r="D72" s="7">
        <v>48</v>
      </c>
      <c r="E72" s="11">
        <f t="shared" si="3"/>
        <v>3</v>
      </c>
      <c r="F72" s="3">
        <f t="shared" si="4"/>
        <v>-2</v>
      </c>
      <c r="G72" s="7">
        <f t="shared" si="5"/>
        <v>-6</v>
      </c>
      <c r="H72" s="51"/>
      <c r="I72" s="51"/>
      <c r="J72" s="51"/>
    </row>
    <row r="73" spans="2:10">
      <c r="B73" s="6">
        <v>71</v>
      </c>
      <c r="C73" s="3">
        <v>34</v>
      </c>
      <c r="D73" s="7">
        <v>40</v>
      </c>
      <c r="E73" s="11">
        <f t="shared" si="3"/>
        <v>-16</v>
      </c>
      <c r="F73" s="3">
        <f t="shared" si="4"/>
        <v>-10</v>
      </c>
      <c r="G73" s="7">
        <f t="shared" si="5"/>
        <v>160</v>
      </c>
      <c r="H73" s="51"/>
      <c r="I73" s="51"/>
      <c r="J73" s="51"/>
    </row>
    <row r="74" spans="2:10">
      <c r="B74" s="6">
        <v>72</v>
      </c>
      <c r="C74" s="3">
        <v>52</v>
      </c>
      <c r="D74" s="7">
        <v>42</v>
      </c>
      <c r="E74" s="11">
        <f t="shared" si="3"/>
        <v>2</v>
      </c>
      <c r="F74" s="3">
        <f t="shared" si="4"/>
        <v>-8</v>
      </c>
      <c r="G74" s="7">
        <f t="shared" si="5"/>
        <v>-16</v>
      </c>
      <c r="H74" s="51"/>
      <c r="I74" s="51"/>
      <c r="J74" s="51"/>
    </row>
    <row r="75" spans="2:10">
      <c r="B75" s="6">
        <v>73</v>
      </c>
      <c r="C75" s="3">
        <v>35</v>
      </c>
      <c r="D75" s="7">
        <v>45</v>
      </c>
      <c r="E75" s="11">
        <f t="shared" si="3"/>
        <v>-15</v>
      </c>
      <c r="F75" s="3">
        <f t="shared" si="4"/>
        <v>-5</v>
      </c>
      <c r="G75" s="7">
        <f t="shared" si="5"/>
        <v>75</v>
      </c>
      <c r="H75" s="51"/>
      <c r="I75" s="51"/>
      <c r="J75" s="51"/>
    </row>
    <row r="76" spans="2:10">
      <c r="B76" s="6">
        <v>74</v>
      </c>
      <c r="C76" s="3">
        <v>32</v>
      </c>
      <c r="D76" s="7">
        <v>40</v>
      </c>
      <c r="E76" s="11">
        <f t="shared" si="3"/>
        <v>-18</v>
      </c>
      <c r="F76" s="3">
        <f t="shared" si="4"/>
        <v>-10</v>
      </c>
      <c r="G76" s="7">
        <f t="shared" si="5"/>
        <v>180</v>
      </c>
      <c r="H76" s="51"/>
      <c r="I76" s="51"/>
      <c r="J76" s="51"/>
    </row>
    <row r="77" spans="2:10">
      <c r="B77" s="6">
        <v>75</v>
      </c>
      <c r="C77" s="3">
        <v>58</v>
      </c>
      <c r="D77" s="7">
        <v>45</v>
      </c>
      <c r="E77" s="11">
        <f t="shared" si="3"/>
        <v>8</v>
      </c>
      <c r="F77" s="3">
        <f t="shared" si="4"/>
        <v>-5</v>
      </c>
      <c r="G77" s="7">
        <f t="shared" si="5"/>
        <v>-40</v>
      </c>
      <c r="H77" s="51"/>
      <c r="I77" s="51"/>
      <c r="J77" s="51"/>
    </row>
    <row r="78" spans="2:10">
      <c r="B78" s="6">
        <v>76</v>
      </c>
      <c r="C78" s="3">
        <v>51</v>
      </c>
      <c r="D78" s="7">
        <v>56</v>
      </c>
      <c r="E78" s="11">
        <f t="shared" si="3"/>
        <v>1</v>
      </c>
      <c r="F78" s="3">
        <f t="shared" si="4"/>
        <v>6</v>
      </c>
      <c r="G78" s="7">
        <f t="shared" si="5"/>
        <v>6</v>
      </c>
      <c r="H78" s="51"/>
      <c r="I78" s="51"/>
      <c r="J78" s="51"/>
    </row>
    <row r="79" spans="2:10">
      <c r="B79" s="6">
        <v>77</v>
      </c>
      <c r="C79" s="3">
        <v>55</v>
      </c>
      <c r="D79" s="7">
        <v>49</v>
      </c>
      <c r="E79" s="11">
        <f t="shared" si="3"/>
        <v>5</v>
      </c>
      <c r="F79" s="3">
        <f t="shared" si="4"/>
        <v>-1</v>
      </c>
      <c r="G79" s="7">
        <f t="shared" si="5"/>
        <v>-5</v>
      </c>
      <c r="H79" s="51"/>
      <c r="I79" s="51"/>
      <c r="J79" s="51"/>
    </row>
    <row r="80" spans="2:10">
      <c r="B80" s="6">
        <v>78</v>
      </c>
      <c r="C80" s="3">
        <v>57</v>
      </c>
      <c r="D80" s="7">
        <v>62</v>
      </c>
      <c r="E80" s="11">
        <f t="shared" si="3"/>
        <v>7</v>
      </c>
      <c r="F80" s="3">
        <f t="shared" si="4"/>
        <v>12</v>
      </c>
      <c r="G80" s="7">
        <f t="shared" si="5"/>
        <v>84</v>
      </c>
      <c r="H80" s="51"/>
      <c r="I80" s="51"/>
      <c r="J80" s="51"/>
    </row>
    <row r="81" spans="2:10">
      <c r="B81" s="6">
        <v>79</v>
      </c>
      <c r="C81" s="3">
        <v>70</v>
      </c>
      <c r="D81" s="7">
        <v>72</v>
      </c>
      <c r="E81" s="11">
        <f t="shared" si="3"/>
        <v>20</v>
      </c>
      <c r="F81" s="3">
        <f t="shared" si="4"/>
        <v>22</v>
      </c>
      <c r="G81" s="7">
        <f t="shared" si="5"/>
        <v>440</v>
      </c>
      <c r="H81" s="51"/>
      <c r="I81" s="51"/>
      <c r="J81" s="51"/>
    </row>
    <row r="82" spans="2:10">
      <c r="B82" s="6">
        <v>80</v>
      </c>
      <c r="C82" s="3">
        <v>62</v>
      </c>
      <c r="D82" s="7">
        <v>65</v>
      </c>
      <c r="E82" s="11">
        <f t="shared" si="3"/>
        <v>12</v>
      </c>
      <c r="F82" s="3">
        <f t="shared" si="4"/>
        <v>15</v>
      </c>
      <c r="G82" s="7">
        <f t="shared" si="5"/>
        <v>180</v>
      </c>
      <c r="H82" s="51"/>
      <c r="I82" s="51"/>
      <c r="J82" s="51"/>
    </row>
    <row r="83" spans="2:10">
      <c r="B83" s="6">
        <v>81</v>
      </c>
      <c r="C83" s="3">
        <v>48</v>
      </c>
      <c r="D83" s="7">
        <v>51</v>
      </c>
      <c r="E83" s="11">
        <f t="shared" si="3"/>
        <v>-2</v>
      </c>
      <c r="F83" s="3">
        <f t="shared" si="4"/>
        <v>1</v>
      </c>
      <c r="G83" s="7">
        <f t="shared" si="5"/>
        <v>-2</v>
      </c>
      <c r="H83" s="51"/>
      <c r="I83" s="51"/>
      <c r="J83" s="51"/>
    </row>
    <row r="84" spans="2:10">
      <c r="B84" s="6">
        <v>82</v>
      </c>
      <c r="C84" s="3">
        <v>42</v>
      </c>
      <c r="D84" s="7">
        <v>53</v>
      </c>
      <c r="E84" s="11">
        <f t="shared" si="3"/>
        <v>-8</v>
      </c>
      <c r="F84" s="3">
        <f t="shared" si="4"/>
        <v>3</v>
      </c>
      <c r="G84" s="7">
        <f t="shared" si="5"/>
        <v>-24</v>
      </c>
      <c r="H84" s="51"/>
      <c r="I84" s="51"/>
      <c r="J84" s="51"/>
    </row>
    <row r="85" spans="2:10">
      <c r="B85" s="6">
        <v>83</v>
      </c>
      <c r="C85" s="3">
        <v>40</v>
      </c>
      <c r="D85" s="7">
        <v>45</v>
      </c>
      <c r="E85" s="11">
        <f t="shared" si="3"/>
        <v>-10</v>
      </c>
      <c r="F85" s="3">
        <f t="shared" si="4"/>
        <v>-5</v>
      </c>
      <c r="G85" s="7">
        <f t="shared" si="5"/>
        <v>50</v>
      </c>
      <c r="H85" s="51"/>
      <c r="I85" s="51"/>
      <c r="J85" s="51"/>
    </row>
    <row r="86" spans="2:10">
      <c r="B86" s="6">
        <v>84</v>
      </c>
      <c r="C86" s="3">
        <v>44</v>
      </c>
      <c r="D86" s="7">
        <v>56</v>
      </c>
      <c r="E86" s="11">
        <f t="shared" si="3"/>
        <v>-6</v>
      </c>
      <c r="F86" s="3">
        <f t="shared" si="4"/>
        <v>6</v>
      </c>
      <c r="G86" s="7">
        <f t="shared" si="5"/>
        <v>-36</v>
      </c>
      <c r="H86" s="51"/>
      <c r="I86" s="51"/>
      <c r="J86" s="51"/>
    </row>
    <row r="87" spans="2:10">
      <c r="B87" s="6">
        <v>85</v>
      </c>
      <c r="C87" s="3">
        <v>43</v>
      </c>
      <c r="D87" s="7">
        <v>51</v>
      </c>
      <c r="E87" s="11">
        <f t="shared" si="3"/>
        <v>-7</v>
      </c>
      <c r="F87" s="3">
        <f t="shared" si="4"/>
        <v>1</v>
      </c>
      <c r="G87" s="7">
        <f t="shared" si="5"/>
        <v>-7</v>
      </c>
      <c r="H87" s="51"/>
      <c r="I87" s="51"/>
      <c r="J87" s="51"/>
    </row>
    <row r="88" spans="2:10">
      <c r="B88" s="6">
        <v>86</v>
      </c>
      <c r="C88" s="3">
        <v>47</v>
      </c>
      <c r="D88" s="7">
        <v>58</v>
      </c>
      <c r="E88" s="11">
        <f t="shared" si="3"/>
        <v>-3</v>
      </c>
      <c r="F88" s="3">
        <f t="shared" si="4"/>
        <v>8</v>
      </c>
      <c r="G88" s="7">
        <f t="shared" si="5"/>
        <v>-24</v>
      </c>
      <c r="H88" s="51"/>
      <c r="I88" s="51"/>
      <c r="J88" s="51"/>
    </row>
    <row r="89" spans="2:10">
      <c r="B89" s="6">
        <v>87</v>
      </c>
      <c r="C89" s="3">
        <v>58</v>
      </c>
      <c r="D89" s="7">
        <v>52</v>
      </c>
      <c r="E89" s="11">
        <f t="shared" si="3"/>
        <v>8</v>
      </c>
      <c r="F89" s="3">
        <f t="shared" si="4"/>
        <v>2</v>
      </c>
      <c r="G89" s="7">
        <f t="shared" si="5"/>
        <v>16</v>
      </c>
      <c r="H89" s="51"/>
      <c r="I89" s="51"/>
      <c r="J89" s="51"/>
    </row>
    <row r="90" spans="2:10">
      <c r="B90" s="6">
        <v>88</v>
      </c>
      <c r="C90" s="3">
        <v>46</v>
      </c>
      <c r="D90" s="7">
        <v>53</v>
      </c>
      <c r="E90" s="11">
        <f t="shared" si="3"/>
        <v>-4</v>
      </c>
      <c r="F90" s="3">
        <f t="shared" si="4"/>
        <v>3</v>
      </c>
      <c r="G90" s="7">
        <f t="shared" si="5"/>
        <v>-12</v>
      </c>
      <c r="H90" s="51"/>
      <c r="I90" s="51"/>
      <c r="J90" s="51"/>
    </row>
    <row r="91" spans="2:10">
      <c r="B91" s="6">
        <v>89</v>
      </c>
      <c r="C91" s="3">
        <v>53</v>
      </c>
      <c r="D91" s="7">
        <v>50</v>
      </c>
      <c r="E91" s="11">
        <f t="shared" si="3"/>
        <v>3</v>
      </c>
      <c r="F91" s="3">
        <f t="shared" si="4"/>
        <v>0</v>
      </c>
      <c r="G91" s="7">
        <f t="shared" si="5"/>
        <v>0</v>
      </c>
      <c r="H91" s="51"/>
      <c r="I91" s="51"/>
      <c r="J91" s="51"/>
    </row>
    <row r="92" spans="2:10">
      <c r="B92" s="6">
        <v>90</v>
      </c>
      <c r="C92" s="3">
        <v>48</v>
      </c>
      <c r="D92" s="7">
        <v>56</v>
      </c>
      <c r="E92" s="11">
        <f t="shared" si="3"/>
        <v>-2</v>
      </c>
      <c r="F92" s="3">
        <f t="shared" si="4"/>
        <v>6</v>
      </c>
      <c r="G92" s="7">
        <f t="shared" si="5"/>
        <v>-12</v>
      </c>
      <c r="H92" s="51"/>
      <c r="I92" s="51"/>
      <c r="J92" s="51"/>
    </row>
    <row r="93" spans="2:10">
      <c r="B93" s="6">
        <v>91</v>
      </c>
      <c r="C93" s="3">
        <v>51</v>
      </c>
      <c r="D93" s="7">
        <v>49</v>
      </c>
      <c r="E93" s="11">
        <f t="shared" si="3"/>
        <v>1</v>
      </c>
      <c r="F93" s="3">
        <f t="shared" si="4"/>
        <v>-1</v>
      </c>
      <c r="G93" s="7">
        <f t="shared" si="5"/>
        <v>-1</v>
      </c>
      <c r="H93" s="51"/>
      <c r="I93" s="51"/>
      <c r="J93" s="51"/>
    </row>
    <row r="94" spans="2:10">
      <c r="B94" s="6">
        <v>92</v>
      </c>
      <c r="C94" s="3">
        <v>62</v>
      </c>
      <c r="D94" s="7">
        <v>51</v>
      </c>
      <c r="E94" s="11">
        <f t="shared" si="3"/>
        <v>12</v>
      </c>
      <c r="F94" s="3">
        <f t="shared" si="4"/>
        <v>1</v>
      </c>
      <c r="G94" s="7">
        <f t="shared" si="5"/>
        <v>12</v>
      </c>
      <c r="H94" s="51"/>
      <c r="I94" s="51"/>
      <c r="J94" s="51"/>
    </row>
    <row r="95" spans="2:10">
      <c r="B95" s="6">
        <v>93</v>
      </c>
      <c r="C95" s="3">
        <v>41</v>
      </c>
      <c r="D95" s="7">
        <v>48</v>
      </c>
      <c r="E95" s="11">
        <f t="shared" si="3"/>
        <v>-9</v>
      </c>
      <c r="F95" s="3">
        <f t="shared" si="4"/>
        <v>-2</v>
      </c>
      <c r="G95" s="7">
        <f t="shared" si="5"/>
        <v>18</v>
      </c>
      <c r="H95" s="51"/>
      <c r="I95" s="51"/>
      <c r="J95" s="51"/>
    </row>
    <row r="96" spans="2:10">
      <c r="B96" s="6">
        <v>94</v>
      </c>
      <c r="C96" s="3">
        <v>43</v>
      </c>
      <c r="D96" s="7">
        <v>47</v>
      </c>
      <c r="E96" s="11">
        <f t="shared" si="3"/>
        <v>-7</v>
      </c>
      <c r="F96" s="3">
        <f t="shared" si="4"/>
        <v>-3</v>
      </c>
      <c r="G96" s="7">
        <f t="shared" si="5"/>
        <v>21</v>
      </c>
      <c r="H96" s="51"/>
      <c r="I96" s="51"/>
      <c r="J96" s="51"/>
    </row>
    <row r="97" spans="2:10">
      <c r="B97" s="6">
        <v>95</v>
      </c>
      <c r="C97" s="3">
        <v>28</v>
      </c>
      <c r="D97" s="7">
        <v>32</v>
      </c>
      <c r="E97" s="11">
        <f t="shared" si="3"/>
        <v>-22</v>
      </c>
      <c r="F97" s="3">
        <f t="shared" si="4"/>
        <v>-18</v>
      </c>
      <c r="G97" s="7">
        <f t="shared" si="5"/>
        <v>396</v>
      </c>
      <c r="H97" s="51"/>
      <c r="I97" s="51"/>
      <c r="J97" s="51"/>
    </row>
    <row r="98" spans="2:10">
      <c r="B98" s="6">
        <v>96</v>
      </c>
      <c r="C98" s="3">
        <v>57</v>
      </c>
      <c r="D98" s="7">
        <v>55</v>
      </c>
      <c r="E98" s="11">
        <f t="shared" si="3"/>
        <v>7</v>
      </c>
      <c r="F98" s="3">
        <f t="shared" si="4"/>
        <v>5</v>
      </c>
      <c r="G98" s="7">
        <f t="shared" si="5"/>
        <v>35</v>
      </c>
      <c r="H98" s="51"/>
      <c r="I98" s="51"/>
      <c r="J98" s="51"/>
    </row>
    <row r="99" spans="2:10">
      <c r="B99" s="6">
        <v>97</v>
      </c>
      <c r="C99" s="3">
        <v>53</v>
      </c>
      <c r="D99" s="7">
        <v>60</v>
      </c>
      <c r="E99" s="11">
        <f t="shared" si="3"/>
        <v>3</v>
      </c>
      <c r="F99" s="3">
        <f t="shared" si="4"/>
        <v>10</v>
      </c>
      <c r="G99" s="7">
        <f t="shared" si="5"/>
        <v>30</v>
      </c>
      <c r="H99" s="51"/>
      <c r="I99" s="51"/>
      <c r="J99" s="51"/>
    </row>
    <row r="100" spans="2:10">
      <c r="B100" s="6">
        <v>98</v>
      </c>
      <c r="C100" s="3">
        <v>65</v>
      </c>
      <c r="D100" s="7">
        <v>58</v>
      </c>
      <c r="E100" s="11">
        <f t="shared" si="3"/>
        <v>15</v>
      </c>
      <c r="F100" s="3">
        <f t="shared" si="4"/>
        <v>8</v>
      </c>
      <c r="G100" s="7">
        <f t="shared" si="5"/>
        <v>120</v>
      </c>
      <c r="H100" s="51"/>
      <c r="I100" s="51"/>
      <c r="J100" s="51"/>
    </row>
    <row r="101" spans="2:10">
      <c r="B101" s="6">
        <v>99</v>
      </c>
      <c r="C101" s="3">
        <v>48</v>
      </c>
      <c r="D101" s="7">
        <v>40</v>
      </c>
      <c r="E101" s="11">
        <f t="shared" si="3"/>
        <v>-2</v>
      </c>
      <c r="F101" s="3">
        <f t="shared" si="4"/>
        <v>-10</v>
      </c>
      <c r="G101" s="7">
        <f t="shared" si="5"/>
        <v>20</v>
      </c>
      <c r="H101" s="51"/>
      <c r="I101" s="51"/>
      <c r="J101" s="51"/>
    </row>
    <row r="102" spans="2:10" ht="13.8" thickBot="1">
      <c r="B102" s="8">
        <v>100</v>
      </c>
      <c r="C102" s="2">
        <v>53</v>
      </c>
      <c r="D102" s="20">
        <v>57</v>
      </c>
      <c r="E102" s="21">
        <f t="shared" si="3"/>
        <v>3</v>
      </c>
      <c r="F102" s="2">
        <f t="shared" si="4"/>
        <v>7</v>
      </c>
      <c r="G102" s="9">
        <f t="shared" si="5"/>
        <v>21</v>
      </c>
      <c r="H102" s="51"/>
      <c r="I102" s="51"/>
      <c r="J102" s="51"/>
    </row>
    <row r="103" spans="2:10">
      <c r="C103" s="22">
        <f>AVERAGE(C3:C102)</f>
        <v>50</v>
      </c>
      <c r="D103" s="30">
        <f>AVERAGE(D3:D102)</f>
        <v>50</v>
      </c>
      <c r="E103" s="29">
        <f>SUMSQ(E3:E102)</f>
        <v>13354</v>
      </c>
      <c r="F103" s="23">
        <f>SUMSQ(F3:F102)</f>
        <v>11174</v>
      </c>
      <c r="G103" s="24">
        <f>SUM(G3:G102)/100</f>
        <v>100.22</v>
      </c>
      <c r="H103" s="51"/>
      <c r="I103" s="51"/>
      <c r="J103" s="51"/>
    </row>
    <row r="104" spans="2:10" ht="13.8" thickBot="1">
      <c r="C104" s="8" t="s">
        <v>0</v>
      </c>
      <c r="D104" s="43" t="s">
        <v>0</v>
      </c>
      <c r="E104" s="44" t="s">
        <v>5</v>
      </c>
      <c r="F104" s="45" t="s">
        <v>6</v>
      </c>
      <c r="G104" s="43" t="s">
        <v>4</v>
      </c>
      <c r="H104" s="1"/>
      <c r="I104" s="1"/>
    </row>
    <row r="105" spans="2:10">
      <c r="E105" s="27">
        <f>E103/100</f>
        <v>133.54</v>
      </c>
      <c r="F105" s="28">
        <f>F103/100</f>
        <v>111.74</v>
      </c>
    </row>
    <row r="106" spans="2:10" ht="13.8" thickBot="1">
      <c r="E106" s="25" t="s">
        <v>7</v>
      </c>
      <c r="F106" s="26" t="s">
        <v>8</v>
      </c>
    </row>
    <row r="107" spans="2:10" ht="13.8" thickBot="1"/>
    <row r="108" spans="2:10">
      <c r="E108" s="4" t="s">
        <v>9</v>
      </c>
      <c r="F108" s="5">
        <v>1</v>
      </c>
      <c r="H108" s="10" t="s">
        <v>15</v>
      </c>
      <c r="I108" s="36">
        <f>E105-F113</f>
        <v>-89.911003367687982</v>
      </c>
    </row>
    <row r="109" spans="2:10" ht="13.8" thickBot="1">
      <c r="E109" s="6" t="s">
        <v>10</v>
      </c>
      <c r="F109" s="31">
        <f>-(E105+F105)</f>
        <v>-245.27999999999997</v>
      </c>
      <c r="H109" s="12" t="s">
        <v>16</v>
      </c>
      <c r="I109" s="37">
        <f>F105-F113</f>
        <v>-111.71100336768798</v>
      </c>
    </row>
    <row r="110" spans="2:10" ht="13.8" thickBot="1">
      <c r="E110" s="8" t="s">
        <v>11</v>
      </c>
      <c r="F110" s="32">
        <f>E105*F105-(G103^2)</f>
        <v>4877.7111999999979</v>
      </c>
      <c r="I110" t="s">
        <v>27</v>
      </c>
    </row>
    <row r="111" spans="2:10" ht="13.8" thickBot="1">
      <c r="G111" s="46" t="s">
        <v>24</v>
      </c>
      <c r="H111" s="4" t="s">
        <v>19</v>
      </c>
      <c r="I111" s="38">
        <f>I108+G103</f>
        <v>10.308996632312017</v>
      </c>
      <c r="J111" s="47">
        <v>1</v>
      </c>
    </row>
    <row r="112" spans="2:10" ht="13.8" thickBot="1">
      <c r="E112" s="4" t="s">
        <v>12</v>
      </c>
      <c r="F112" s="33">
        <f>SQRT(F109^2-4*F108*F110)</f>
        <v>201.62200673537598</v>
      </c>
      <c r="H112" s="8" t="s">
        <v>20</v>
      </c>
      <c r="I112" s="39">
        <f>G103+I109</f>
        <v>-11.491003367687981</v>
      </c>
      <c r="J112" s="48">
        <f>I111/-I112</f>
        <v>0.89713633374264801</v>
      </c>
    </row>
    <row r="113" spans="5:10" ht="13.8" thickBot="1">
      <c r="E113" s="6" t="s">
        <v>13</v>
      </c>
      <c r="F113" s="34">
        <f>(-F109+F112)/2</f>
        <v>223.45100336768797</v>
      </c>
    </row>
    <row r="114" spans="5:10" ht="13.8" thickBot="1">
      <c r="E114" s="8" t="s">
        <v>14</v>
      </c>
      <c r="F114" s="35">
        <f>(-F109-F112)/2</f>
        <v>21.828996632311998</v>
      </c>
      <c r="H114" s="10" t="s">
        <v>17</v>
      </c>
      <c r="I114" s="36">
        <f>E105-F114</f>
        <v>111.71100336768799</v>
      </c>
    </row>
    <row r="115" spans="5:10" ht="13.8" thickBot="1">
      <c r="E115" s="49" t="s">
        <v>26</v>
      </c>
      <c r="H115" s="12" t="s">
        <v>18</v>
      </c>
      <c r="I115" s="37">
        <f>F105-F114</f>
        <v>89.911003367687997</v>
      </c>
    </row>
    <row r="116" spans="5:10" ht="13.8" thickBot="1">
      <c r="I116" t="s">
        <v>27</v>
      </c>
    </row>
    <row r="117" spans="5:10">
      <c r="G117" s="46" t="s">
        <v>25</v>
      </c>
      <c r="H117" s="4" t="s">
        <v>19</v>
      </c>
      <c r="I117" s="38">
        <f>I114+G103</f>
        <v>211.93100336768799</v>
      </c>
      <c r="J117" s="47">
        <v>1</v>
      </c>
    </row>
    <row r="118" spans="5:10" ht="13.8" thickBot="1">
      <c r="H118" s="8" t="s">
        <v>20</v>
      </c>
      <c r="I118" s="39">
        <f>G103+I115</f>
        <v>190.13100336768798</v>
      </c>
      <c r="J118" s="48">
        <f>-I117/I118</f>
        <v>-1.1146577865464777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45" sqref="N45"/>
    </sheetView>
  </sheetViews>
  <sheetFormatPr defaultRowHeight="13.2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原理</vt:lpstr>
      <vt:lpstr>主成分_ﾜｰｸ</vt:lpstr>
      <vt:lpstr>主成分_実行結果</vt:lpstr>
      <vt:lpstr>Minitab手順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Ushizawa</cp:lastModifiedBy>
  <dcterms:created xsi:type="dcterms:W3CDTF">2020-01-27T11:27:35Z</dcterms:created>
  <dcterms:modified xsi:type="dcterms:W3CDTF">2020-10-26T08:35:13Z</dcterms:modified>
</cp:coreProperties>
</file>