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4059\Data\スキルアップ資料\統計\ワークシート\"/>
    </mc:Choice>
  </mc:AlternateContent>
  <bookViews>
    <workbookView xWindow="0" yWindow="0" windowWidth="20760" windowHeight="11340" activeTab="1"/>
  </bookViews>
  <sheets>
    <sheet name="原理" sheetId="5" r:id="rId1"/>
    <sheet name="MT法_ﾜｰｸ" sheetId="6" r:id="rId2"/>
    <sheet name="MT法_実行結果" sheetId="1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104" i="6" l="1"/>
  <c r="C104" i="6"/>
  <c r="F103" i="6"/>
  <c r="E103" i="6"/>
  <c r="G102" i="6"/>
  <c r="F102" i="6"/>
  <c r="E102" i="6"/>
  <c r="F101" i="6"/>
  <c r="E101" i="6"/>
  <c r="G100" i="6"/>
  <c r="F100" i="6"/>
  <c r="E100" i="6"/>
  <c r="F99" i="6"/>
  <c r="E99" i="6"/>
  <c r="G98" i="6"/>
  <c r="F98" i="6"/>
  <c r="E98" i="6"/>
  <c r="F97" i="6"/>
  <c r="E97" i="6"/>
  <c r="G96" i="6"/>
  <c r="F96" i="6"/>
  <c r="E96" i="6"/>
  <c r="F95" i="6"/>
  <c r="E95" i="6"/>
  <c r="G94" i="6"/>
  <c r="F94" i="6"/>
  <c r="E94" i="6"/>
  <c r="F93" i="6"/>
  <c r="E93" i="6"/>
  <c r="G92" i="6"/>
  <c r="F92" i="6"/>
  <c r="E92" i="6"/>
  <c r="F91" i="6"/>
  <c r="E91" i="6"/>
  <c r="G90" i="6"/>
  <c r="F90" i="6"/>
  <c r="E90" i="6"/>
  <c r="F89" i="6"/>
  <c r="E89" i="6"/>
  <c r="G88" i="6"/>
  <c r="F88" i="6"/>
  <c r="E88" i="6"/>
  <c r="F87" i="6"/>
  <c r="E87" i="6"/>
  <c r="G86" i="6"/>
  <c r="F86" i="6"/>
  <c r="E86" i="6"/>
  <c r="F85" i="6"/>
  <c r="E85" i="6"/>
  <c r="G84" i="6"/>
  <c r="F84" i="6"/>
  <c r="E84" i="6"/>
  <c r="F83" i="6"/>
  <c r="E83" i="6"/>
  <c r="G82" i="6"/>
  <c r="F82" i="6"/>
  <c r="E82" i="6"/>
  <c r="F81" i="6"/>
  <c r="E81" i="6"/>
  <c r="G80" i="6"/>
  <c r="F80" i="6"/>
  <c r="E80" i="6"/>
  <c r="F79" i="6"/>
  <c r="E79" i="6"/>
  <c r="G78" i="6"/>
  <c r="F78" i="6"/>
  <c r="E78" i="6"/>
  <c r="F77" i="6"/>
  <c r="E77" i="6"/>
  <c r="G76" i="6"/>
  <c r="F76" i="6"/>
  <c r="E76" i="6"/>
  <c r="F75" i="6"/>
  <c r="E75" i="6"/>
  <c r="G74" i="6"/>
  <c r="F74" i="6"/>
  <c r="E74" i="6"/>
  <c r="F73" i="6"/>
  <c r="E73" i="6"/>
  <c r="G72" i="6"/>
  <c r="F72" i="6"/>
  <c r="E72" i="6"/>
  <c r="F71" i="6"/>
  <c r="E71" i="6"/>
  <c r="G70" i="6"/>
  <c r="F70" i="6"/>
  <c r="E70" i="6"/>
  <c r="F69" i="6"/>
  <c r="E69" i="6"/>
  <c r="G68" i="6"/>
  <c r="F68" i="6"/>
  <c r="E68" i="6"/>
  <c r="F67" i="6"/>
  <c r="E67" i="6"/>
  <c r="G66" i="6"/>
  <c r="F66" i="6"/>
  <c r="E66" i="6"/>
  <c r="F65" i="6"/>
  <c r="E65" i="6"/>
  <c r="G64" i="6"/>
  <c r="F64" i="6"/>
  <c r="E64" i="6"/>
  <c r="F63" i="6"/>
  <c r="E63" i="6"/>
  <c r="G62" i="6"/>
  <c r="F62" i="6"/>
  <c r="E62" i="6"/>
  <c r="F61" i="6"/>
  <c r="E61" i="6"/>
  <c r="G60" i="6"/>
  <c r="F60" i="6"/>
  <c r="E60" i="6"/>
  <c r="F59" i="6"/>
  <c r="E59" i="6"/>
  <c r="G58" i="6"/>
  <c r="F58" i="6"/>
  <c r="E58" i="6"/>
  <c r="F57" i="6"/>
  <c r="E57" i="6"/>
  <c r="G56" i="6"/>
  <c r="F56" i="6"/>
  <c r="E56" i="6"/>
  <c r="F55" i="6"/>
  <c r="E55" i="6"/>
  <c r="G54" i="6"/>
  <c r="F54" i="6"/>
  <c r="E54" i="6"/>
  <c r="F53" i="6"/>
  <c r="E53" i="6"/>
  <c r="G52" i="6"/>
  <c r="F52" i="6"/>
  <c r="E52" i="6"/>
  <c r="F51" i="6"/>
  <c r="E51" i="6"/>
  <c r="G50" i="6"/>
  <c r="F50" i="6"/>
  <c r="E50" i="6"/>
  <c r="F49" i="6"/>
  <c r="E49" i="6"/>
  <c r="G48" i="6"/>
  <c r="F48" i="6"/>
  <c r="E48" i="6"/>
  <c r="F47" i="6"/>
  <c r="E47" i="6"/>
  <c r="G46" i="6"/>
  <c r="F46" i="6"/>
  <c r="E46" i="6"/>
  <c r="F45" i="6"/>
  <c r="E45" i="6"/>
  <c r="G44" i="6"/>
  <c r="F44" i="6"/>
  <c r="E44" i="6"/>
  <c r="F43" i="6"/>
  <c r="E43" i="6"/>
  <c r="G42" i="6"/>
  <c r="F42" i="6"/>
  <c r="E42" i="6"/>
  <c r="F41" i="6"/>
  <c r="E41" i="6"/>
  <c r="G40" i="6"/>
  <c r="F40" i="6"/>
  <c r="E40" i="6"/>
  <c r="F39" i="6"/>
  <c r="E39" i="6"/>
  <c r="G38" i="6"/>
  <c r="F38" i="6"/>
  <c r="E38" i="6"/>
  <c r="F37" i="6"/>
  <c r="E37" i="6"/>
  <c r="G36" i="6"/>
  <c r="F36" i="6"/>
  <c r="E36" i="6"/>
  <c r="F35" i="6"/>
  <c r="E35" i="6"/>
  <c r="G35" i="6" s="1"/>
  <c r="F34" i="6"/>
  <c r="E34" i="6"/>
  <c r="F33" i="6"/>
  <c r="E33" i="6"/>
  <c r="G33" i="6" s="1"/>
  <c r="F32" i="6"/>
  <c r="E32" i="6"/>
  <c r="F31" i="6"/>
  <c r="E31" i="6"/>
  <c r="G31" i="6" s="1"/>
  <c r="F30" i="6"/>
  <c r="E30" i="6"/>
  <c r="F29" i="6"/>
  <c r="E29" i="6"/>
  <c r="G28" i="6"/>
  <c r="F28" i="6"/>
  <c r="E28" i="6"/>
  <c r="G27" i="6"/>
  <c r="F27" i="6"/>
  <c r="E27" i="6"/>
  <c r="F26" i="6"/>
  <c r="E26" i="6"/>
  <c r="G26" i="6" s="1"/>
  <c r="F25" i="6"/>
  <c r="E25" i="6"/>
  <c r="G24" i="6"/>
  <c r="F24" i="6"/>
  <c r="E24" i="6"/>
  <c r="F23" i="6"/>
  <c r="E23" i="6"/>
  <c r="G22" i="6"/>
  <c r="F22" i="6"/>
  <c r="E22" i="6"/>
  <c r="F21" i="6"/>
  <c r="E21" i="6"/>
  <c r="G20" i="6"/>
  <c r="F20" i="6"/>
  <c r="E20" i="6"/>
  <c r="F19" i="6"/>
  <c r="E19" i="6"/>
  <c r="G18" i="6"/>
  <c r="F18" i="6"/>
  <c r="E18" i="6"/>
  <c r="F17" i="6"/>
  <c r="E17" i="6"/>
  <c r="G16" i="6"/>
  <c r="F16" i="6"/>
  <c r="E16" i="6"/>
  <c r="F15" i="6"/>
  <c r="E15" i="6"/>
  <c r="G14" i="6"/>
  <c r="F14" i="6"/>
  <c r="E14" i="6"/>
  <c r="F13" i="6"/>
  <c r="E13" i="6"/>
  <c r="G12" i="6"/>
  <c r="F12" i="6"/>
  <c r="E12" i="6"/>
  <c r="F11" i="6"/>
  <c r="E11" i="6"/>
  <c r="G10" i="6"/>
  <c r="F10" i="6"/>
  <c r="E10" i="6"/>
  <c r="F9" i="6"/>
  <c r="E9" i="6"/>
  <c r="G8" i="6"/>
  <c r="F8" i="6"/>
  <c r="E8" i="6"/>
  <c r="F7" i="6"/>
  <c r="E7" i="6"/>
  <c r="G6" i="6"/>
  <c r="F6" i="6"/>
  <c r="E6" i="6"/>
  <c r="Q5" i="6"/>
  <c r="N5" i="6"/>
  <c r="G5" i="6"/>
  <c r="F5" i="6"/>
  <c r="E5" i="6"/>
  <c r="Q4" i="6"/>
  <c r="N4" i="6"/>
  <c r="G4" i="6"/>
  <c r="F4" i="6"/>
  <c r="F104" i="6" s="1"/>
  <c r="F106" i="6" s="1"/>
  <c r="E4" i="6"/>
  <c r="E104" i="6" s="1"/>
  <c r="E106" i="6" s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I4" i="1"/>
  <c r="H4" i="1"/>
  <c r="F110" i="6" l="1"/>
  <c r="G25" i="6"/>
  <c r="G29" i="6"/>
  <c r="G39" i="6"/>
  <c r="G43" i="6"/>
  <c r="G47" i="6"/>
  <c r="G51" i="6"/>
  <c r="G55" i="6"/>
  <c r="G59" i="6"/>
  <c r="G63" i="6"/>
  <c r="G67" i="6"/>
  <c r="G71" i="6"/>
  <c r="G75" i="6"/>
  <c r="G79" i="6"/>
  <c r="G83" i="6"/>
  <c r="G87" i="6"/>
  <c r="G91" i="6"/>
  <c r="G95" i="6"/>
  <c r="G99" i="6"/>
  <c r="G103" i="6"/>
  <c r="G7" i="6"/>
  <c r="G9" i="6"/>
  <c r="G104" i="6" s="1"/>
  <c r="G11" i="6"/>
  <c r="G13" i="6"/>
  <c r="G15" i="6"/>
  <c r="G17" i="6"/>
  <c r="G19" i="6"/>
  <c r="G21" i="6"/>
  <c r="G23" i="6"/>
  <c r="G30" i="6"/>
  <c r="G32" i="6"/>
  <c r="G34" i="6"/>
  <c r="G37" i="6"/>
  <c r="G41" i="6"/>
  <c r="G45" i="6"/>
  <c r="G49" i="6"/>
  <c r="G53" i="6"/>
  <c r="G57" i="6"/>
  <c r="G61" i="6"/>
  <c r="G65" i="6"/>
  <c r="G69" i="6"/>
  <c r="G73" i="6"/>
  <c r="G77" i="6"/>
  <c r="G81" i="6"/>
  <c r="G85" i="6"/>
  <c r="G89" i="6"/>
  <c r="G93" i="6"/>
  <c r="G97" i="6"/>
  <c r="G101" i="6"/>
  <c r="J4" i="1"/>
  <c r="F111" i="6" l="1"/>
  <c r="F113" i="6" s="1"/>
  <c r="F114" i="6" l="1"/>
  <c r="F115" i="6"/>
  <c r="J104" i="6"/>
  <c r="I115" i="6" l="1"/>
  <c r="I118" i="6" s="1"/>
  <c r="I116" i="6"/>
  <c r="I119" i="6" s="1"/>
  <c r="I110" i="6"/>
  <c r="I113" i="6" s="1"/>
  <c r="I109" i="6"/>
  <c r="I112" i="6" s="1"/>
  <c r="J113" i="6" s="1"/>
  <c r="J119" i="6" l="1"/>
  <c r="J119" i="1" l="1"/>
  <c r="I115" i="1"/>
  <c r="I119" i="1"/>
  <c r="I118" i="1"/>
  <c r="I116" i="1"/>
  <c r="J113" i="1"/>
  <c r="I112" i="1"/>
  <c r="G104" i="1"/>
  <c r="F111" i="1" s="1"/>
  <c r="F113" i="1" s="1"/>
  <c r="E104" i="1"/>
  <c r="F110" i="1"/>
  <c r="F104" i="1"/>
  <c r="F106" i="1"/>
  <c r="E106" i="1"/>
  <c r="Q5" i="1"/>
  <c r="Q4" i="1"/>
  <c r="N5" i="1"/>
  <c r="N4" i="1"/>
  <c r="E5" i="1"/>
  <c r="G5" i="1" s="1"/>
  <c r="F5" i="1"/>
  <c r="E6" i="1"/>
  <c r="F6" i="1"/>
  <c r="E7" i="1"/>
  <c r="G7" i="1" s="1"/>
  <c r="F7" i="1"/>
  <c r="E8" i="1"/>
  <c r="F8" i="1"/>
  <c r="E9" i="1"/>
  <c r="F9" i="1"/>
  <c r="E10" i="1"/>
  <c r="F10" i="1"/>
  <c r="E11" i="1"/>
  <c r="G11" i="1" s="1"/>
  <c r="F11" i="1"/>
  <c r="E12" i="1"/>
  <c r="F12" i="1"/>
  <c r="E13" i="1"/>
  <c r="G13" i="1" s="1"/>
  <c r="F13" i="1"/>
  <c r="E14" i="1"/>
  <c r="F14" i="1"/>
  <c r="E15" i="1"/>
  <c r="F15" i="1"/>
  <c r="E16" i="1"/>
  <c r="F16" i="1"/>
  <c r="E17" i="1"/>
  <c r="G17" i="1" s="1"/>
  <c r="F17" i="1"/>
  <c r="E18" i="1"/>
  <c r="G18" i="1" s="1"/>
  <c r="F18" i="1"/>
  <c r="E19" i="1"/>
  <c r="F19" i="1"/>
  <c r="E20" i="1"/>
  <c r="F20" i="1"/>
  <c r="E21" i="1"/>
  <c r="F21" i="1"/>
  <c r="E22" i="1"/>
  <c r="F22" i="1"/>
  <c r="E23" i="1"/>
  <c r="G23" i="1" s="1"/>
  <c r="F23" i="1"/>
  <c r="E24" i="1"/>
  <c r="F24" i="1"/>
  <c r="E25" i="1"/>
  <c r="F25" i="1"/>
  <c r="E26" i="1"/>
  <c r="F26" i="1"/>
  <c r="E27" i="1"/>
  <c r="F27" i="1"/>
  <c r="E28" i="1"/>
  <c r="F28" i="1"/>
  <c r="E29" i="1"/>
  <c r="G29" i="1" s="1"/>
  <c r="F29" i="1"/>
  <c r="E30" i="1"/>
  <c r="F30" i="1"/>
  <c r="E31" i="1"/>
  <c r="F31" i="1"/>
  <c r="E32" i="1"/>
  <c r="F32" i="1"/>
  <c r="E33" i="1"/>
  <c r="G33" i="1" s="1"/>
  <c r="F33" i="1"/>
  <c r="E34" i="1"/>
  <c r="G34" i="1" s="1"/>
  <c r="F34" i="1"/>
  <c r="E35" i="1"/>
  <c r="F35" i="1"/>
  <c r="E36" i="1"/>
  <c r="F36" i="1"/>
  <c r="E37" i="1"/>
  <c r="G37" i="1" s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G45" i="1" s="1"/>
  <c r="F45" i="1"/>
  <c r="E46" i="1"/>
  <c r="F46" i="1"/>
  <c r="E47" i="1"/>
  <c r="F47" i="1"/>
  <c r="E48" i="1"/>
  <c r="F48" i="1"/>
  <c r="E49" i="1"/>
  <c r="G49" i="1" s="1"/>
  <c r="F49" i="1"/>
  <c r="E50" i="1"/>
  <c r="G50" i="1" s="1"/>
  <c r="F50" i="1"/>
  <c r="E51" i="1"/>
  <c r="F51" i="1"/>
  <c r="E52" i="1"/>
  <c r="F52" i="1"/>
  <c r="E53" i="1"/>
  <c r="F53" i="1"/>
  <c r="E54" i="1"/>
  <c r="F54" i="1"/>
  <c r="E55" i="1"/>
  <c r="G55" i="1" s="1"/>
  <c r="F55" i="1"/>
  <c r="E56" i="1"/>
  <c r="F56" i="1"/>
  <c r="E57" i="1"/>
  <c r="F57" i="1"/>
  <c r="E58" i="1"/>
  <c r="F58" i="1"/>
  <c r="E59" i="1"/>
  <c r="G59" i="1" s="1"/>
  <c r="F59" i="1"/>
  <c r="E60" i="1"/>
  <c r="F60" i="1"/>
  <c r="E61" i="1"/>
  <c r="F61" i="1"/>
  <c r="E62" i="1"/>
  <c r="F62" i="1"/>
  <c r="E63" i="1"/>
  <c r="G63" i="1" s="1"/>
  <c r="F63" i="1"/>
  <c r="E64" i="1"/>
  <c r="F64" i="1"/>
  <c r="E65" i="1"/>
  <c r="G65" i="1" s="1"/>
  <c r="F65" i="1"/>
  <c r="E66" i="1"/>
  <c r="G66" i="1" s="1"/>
  <c r="F66" i="1"/>
  <c r="E67" i="1"/>
  <c r="F67" i="1"/>
  <c r="E68" i="1"/>
  <c r="F68" i="1"/>
  <c r="E69" i="1"/>
  <c r="G69" i="1" s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G77" i="1" s="1"/>
  <c r="F77" i="1"/>
  <c r="E78" i="1"/>
  <c r="F78" i="1"/>
  <c r="E79" i="1"/>
  <c r="F79" i="1"/>
  <c r="E80" i="1"/>
  <c r="F80" i="1"/>
  <c r="E81" i="1"/>
  <c r="G81" i="1" s="1"/>
  <c r="F81" i="1"/>
  <c r="E82" i="1"/>
  <c r="G82" i="1" s="1"/>
  <c r="F82" i="1"/>
  <c r="E83" i="1"/>
  <c r="F83" i="1"/>
  <c r="E84" i="1"/>
  <c r="F84" i="1"/>
  <c r="E85" i="1"/>
  <c r="G85" i="1" s="1"/>
  <c r="F85" i="1"/>
  <c r="E86" i="1"/>
  <c r="F86" i="1"/>
  <c r="E87" i="1"/>
  <c r="G87" i="1" s="1"/>
  <c r="F87" i="1"/>
  <c r="E88" i="1"/>
  <c r="F88" i="1"/>
  <c r="E89" i="1"/>
  <c r="F89" i="1"/>
  <c r="E90" i="1"/>
  <c r="F90" i="1"/>
  <c r="E91" i="1"/>
  <c r="G91" i="1" s="1"/>
  <c r="F91" i="1"/>
  <c r="E92" i="1"/>
  <c r="F92" i="1"/>
  <c r="E93" i="1"/>
  <c r="F93" i="1"/>
  <c r="E94" i="1"/>
  <c r="F94" i="1"/>
  <c r="E95" i="1"/>
  <c r="G95" i="1" s="1"/>
  <c r="F95" i="1"/>
  <c r="E96" i="1"/>
  <c r="F96" i="1"/>
  <c r="E97" i="1"/>
  <c r="F97" i="1"/>
  <c r="E98" i="1"/>
  <c r="G98" i="1" s="1"/>
  <c r="F98" i="1"/>
  <c r="E99" i="1"/>
  <c r="F99" i="1"/>
  <c r="E100" i="1"/>
  <c r="F100" i="1"/>
  <c r="E101" i="1"/>
  <c r="G101" i="1" s="1"/>
  <c r="F101" i="1"/>
  <c r="E102" i="1"/>
  <c r="F102" i="1"/>
  <c r="E103" i="1"/>
  <c r="F103" i="1"/>
  <c r="F4" i="1"/>
  <c r="E4" i="1"/>
  <c r="D104" i="1"/>
  <c r="C104" i="1"/>
  <c r="F115" i="1" l="1"/>
  <c r="F114" i="1"/>
  <c r="L3" i="1"/>
  <c r="J58" i="1" s="1"/>
  <c r="J49" i="1"/>
  <c r="J69" i="1"/>
  <c r="J19" i="1"/>
  <c r="J94" i="1"/>
  <c r="J72" i="1"/>
  <c r="J50" i="1"/>
  <c r="J24" i="1"/>
  <c r="J77" i="1"/>
  <c r="J53" i="1"/>
  <c r="J25" i="1"/>
  <c r="J26" i="1"/>
  <c r="J86" i="1"/>
  <c r="J66" i="1"/>
  <c r="J46" i="1"/>
  <c r="J28" i="1"/>
  <c r="J12" i="1"/>
  <c r="J45" i="1"/>
  <c r="J16" i="1"/>
  <c r="J83" i="1"/>
  <c r="G100" i="1"/>
  <c r="G4" i="1"/>
  <c r="G103" i="1"/>
  <c r="G93" i="1"/>
  <c r="G71" i="1"/>
  <c r="G61" i="1"/>
  <c r="G39" i="1"/>
  <c r="G96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102" i="1"/>
  <c r="G97" i="1"/>
  <c r="G86" i="1"/>
  <c r="G75" i="1"/>
  <c r="G70" i="1"/>
  <c r="G54" i="1"/>
  <c r="G43" i="1"/>
  <c r="G38" i="1"/>
  <c r="G27" i="1"/>
  <c r="G22" i="1"/>
  <c r="G6" i="1"/>
  <c r="G92" i="1"/>
  <c r="G90" i="1"/>
  <c r="G79" i="1"/>
  <c r="G74" i="1"/>
  <c r="G58" i="1"/>
  <c r="G53" i="1"/>
  <c r="G47" i="1"/>
  <c r="G42" i="1"/>
  <c r="G31" i="1"/>
  <c r="G26" i="1"/>
  <c r="G21" i="1"/>
  <c r="G15" i="1"/>
  <c r="G10" i="1"/>
  <c r="G99" i="1"/>
  <c r="G94" i="1"/>
  <c r="G89" i="1"/>
  <c r="G83" i="1"/>
  <c r="G78" i="1"/>
  <c r="G73" i="1"/>
  <c r="G67" i="1"/>
  <c r="G62" i="1"/>
  <c r="G57" i="1"/>
  <c r="G51" i="1"/>
  <c r="G46" i="1"/>
  <c r="G41" i="1"/>
  <c r="G35" i="1"/>
  <c r="G30" i="1"/>
  <c r="G25" i="1"/>
  <c r="G19" i="1"/>
  <c r="G14" i="1"/>
  <c r="G9" i="1"/>
  <c r="J75" i="1" l="1"/>
  <c r="J93" i="1"/>
  <c r="J35" i="1"/>
  <c r="J95" i="1"/>
  <c r="J10" i="1"/>
  <c r="J51" i="1"/>
  <c r="J34" i="1"/>
  <c r="J70" i="1"/>
  <c r="J90" i="1"/>
  <c r="J61" i="1"/>
  <c r="J30" i="1"/>
  <c r="J78" i="1"/>
  <c r="J27" i="1"/>
  <c r="J57" i="1"/>
  <c r="J101" i="1"/>
  <c r="J41" i="1"/>
  <c r="J74" i="1"/>
  <c r="J31" i="1"/>
  <c r="J80" i="1"/>
  <c r="J18" i="1"/>
  <c r="J36" i="1"/>
  <c r="J56" i="1"/>
  <c r="J76" i="1"/>
  <c r="J98" i="1"/>
  <c r="J11" i="1"/>
  <c r="J39" i="1"/>
  <c r="J96" i="1"/>
  <c r="J8" i="1"/>
  <c r="J38" i="1"/>
  <c r="J60" i="1"/>
  <c r="J84" i="1"/>
  <c r="J42" i="1"/>
  <c r="J33" i="1"/>
  <c r="J29" i="1"/>
  <c r="J65" i="1"/>
  <c r="J85" i="1"/>
  <c r="J15" i="1"/>
  <c r="J73" i="1"/>
  <c r="J103" i="1"/>
  <c r="I109" i="1"/>
  <c r="I110" i="1"/>
  <c r="I113" i="1" s="1"/>
  <c r="J23" i="1"/>
  <c r="J14" i="1"/>
  <c r="J52" i="1"/>
  <c r="J92" i="1"/>
  <c r="J32" i="1"/>
  <c r="J97" i="1"/>
  <c r="J54" i="1"/>
  <c r="J100" i="1"/>
  <c r="J91" i="1"/>
  <c r="J81" i="1"/>
  <c r="J67" i="1"/>
  <c r="J99" i="1"/>
  <c r="J63" i="1"/>
  <c r="J9" i="1"/>
  <c r="J37" i="1"/>
  <c r="J6" i="1"/>
  <c r="J22" i="1"/>
  <c r="J40" i="1"/>
  <c r="J62" i="1"/>
  <c r="J82" i="1"/>
  <c r="J102" i="1"/>
  <c r="J17" i="1"/>
  <c r="J47" i="1"/>
  <c r="J48" i="1"/>
  <c r="J20" i="1"/>
  <c r="J44" i="1"/>
  <c r="J68" i="1"/>
  <c r="J88" i="1"/>
  <c r="J5" i="1"/>
  <c r="J55" i="1"/>
  <c r="J43" i="1"/>
  <c r="J71" i="1"/>
  <c r="J89" i="1"/>
  <c r="J21" i="1"/>
  <c r="J79" i="1"/>
  <c r="J64" i="1"/>
  <c r="J7" i="1"/>
  <c r="J59" i="1"/>
  <c r="J87" i="1"/>
  <c r="J13" i="1"/>
  <c r="J104" i="1" l="1"/>
</calcChain>
</file>

<file path=xl/sharedStrings.xml><?xml version="1.0" encoding="utf-8"?>
<sst xmlns="http://schemas.openxmlformats.org/spreadsheetml/2006/main" count="62" uniqueCount="28">
  <si>
    <t>平均</t>
    <rPh sb="0" eb="2">
      <t>ヘイキン</t>
    </rPh>
    <phoneticPr fontId="1"/>
  </si>
  <si>
    <t>x-xbar</t>
    <phoneticPr fontId="1"/>
  </si>
  <si>
    <t>y-ybar</t>
    <phoneticPr fontId="1"/>
  </si>
  <si>
    <t>(x-xbar)*(y-ybar)</t>
    <phoneticPr fontId="1"/>
  </si>
  <si>
    <t>u1</t>
    <phoneticPr fontId="1"/>
  </si>
  <si>
    <t>u2</t>
    <phoneticPr fontId="1"/>
  </si>
  <si>
    <t>No.</t>
    <phoneticPr fontId="1"/>
  </si>
  <si>
    <t>数学M</t>
    <rPh sb="0" eb="2">
      <t>スウガク</t>
    </rPh>
    <phoneticPr fontId="1"/>
  </si>
  <si>
    <t>理科S</t>
    <rPh sb="0" eb="2">
      <t>リカ</t>
    </rPh>
    <phoneticPr fontId="1"/>
  </si>
  <si>
    <t>Sｘｙ</t>
    <phoneticPr fontId="1"/>
  </si>
  <si>
    <t>r</t>
    <phoneticPr fontId="1"/>
  </si>
  <si>
    <t>Sx</t>
    <phoneticPr fontId="1"/>
  </si>
  <si>
    <t>Sｙ</t>
    <phoneticPr fontId="1"/>
  </si>
  <si>
    <t>D2</t>
    <phoneticPr fontId="1"/>
  </si>
  <si>
    <t>Vx</t>
    <phoneticPr fontId="1"/>
  </si>
  <si>
    <t>Vy</t>
    <phoneticPr fontId="1"/>
  </si>
  <si>
    <t>a</t>
    <phoneticPr fontId="1"/>
  </si>
  <si>
    <t>b</t>
    <phoneticPr fontId="1"/>
  </si>
  <si>
    <t>c</t>
    <phoneticPr fontId="1"/>
  </si>
  <si>
    <t>ルート</t>
    <phoneticPr fontId="1"/>
  </si>
  <si>
    <t>λ１</t>
    <phoneticPr fontId="1"/>
  </si>
  <si>
    <t>λ２</t>
  </si>
  <si>
    <t>Vx-λ１</t>
    <phoneticPr fontId="1"/>
  </si>
  <si>
    <t>Vy-λ1</t>
    <phoneticPr fontId="1"/>
  </si>
  <si>
    <t>Vx-λ2</t>
    <phoneticPr fontId="1"/>
  </si>
  <si>
    <t>Vy-λ2</t>
    <phoneticPr fontId="1"/>
  </si>
  <si>
    <t>a</t>
    <phoneticPr fontId="1"/>
  </si>
  <si>
    <t>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</si>
</sst>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 "/>
    <numFmt numFmtId="178" formatCode="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3" borderId="1" xfId="0" applyNumberForma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3" xfId="0" applyBorder="1" applyAlignment="1">
      <alignment horizontal="center" vertical="center"/>
    </xf>
    <xf numFmtId="177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6" fontId="0" fillId="0" borderId="16" xfId="0" applyNumberFormat="1" applyBorder="1">
      <alignment vertical="center"/>
    </xf>
    <xf numFmtId="0" fontId="0" fillId="3" borderId="16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2" fillId="2" borderId="17" xfId="0" applyNumberFormat="1" applyFont="1" applyFill="1" applyBorder="1">
      <alignment vertical="center"/>
    </xf>
    <xf numFmtId="2" fontId="0" fillId="2" borderId="17" xfId="0" applyNumberForma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2" xfId="0" applyFill="1" applyBorder="1">
      <alignment vertical="center"/>
    </xf>
    <xf numFmtId="2" fontId="0" fillId="2" borderId="18" xfId="0" applyNumberFormat="1" applyFill="1" applyBorder="1">
      <alignment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>
      <alignment vertical="center"/>
    </xf>
    <xf numFmtId="1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6" xfId="0" applyNumberFormat="1" applyFill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99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9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04F-467D-B9EB-2909385E814D}"/>
              </c:ext>
            </c:extLst>
          </c:dPt>
          <c:dPt>
            <c:idx val="39"/>
            <c:marker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04F-467D-B9EB-2909385E814D}"/>
              </c:ext>
            </c:extLst>
          </c:dPt>
          <c:trendline>
            <c:spPr>
              <a:ln w="12700"/>
            </c:spPr>
            <c:trendlineType val="linear"/>
            <c:forward val="10"/>
            <c:backward val="10"/>
            <c:dispRSqr val="1"/>
            <c:dispEq val="1"/>
            <c:trendlineLbl>
              <c:layout>
                <c:manualLayout>
                  <c:x val="-0.40810731991834359"/>
                  <c:y val="-2.9787321727080485E-2"/>
                </c:manualLayout>
              </c:layout>
              <c:numFmt formatCode="General" sourceLinked="0"/>
            </c:trendlineLbl>
          </c:trendline>
          <c:xVal>
            <c:numRef>
              <c:f>MT法_ﾜｰｸ!$C$4:$C$103</c:f>
              <c:numCache>
                <c:formatCode>General</c:formatCode>
                <c:ptCount val="100"/>
                <c:pt idx="0">
                  <c:v>39</c:v>
                </c:pt>
                <c:pt idx="1">
                  <c:v>63</c:v>
                </c:pt>
                <c:pt idx="2">
                  <c:v>63</c:v>
                </c:pt>
                <c:pt idx="3">
                  <c:v>43</c:v>
                </c:pt>
                <c:pt idx="4">
                  <c:v>66</c:v>
                </c:pt>
                <c:pt idx="5">
                  <c:v>71</c:v>
                </c:pt>
                <c:pt idx="6">
                  <c:v>55</c:v>
                </c:pt>
                <c:pt idx="7">
                  <c:v>48</c:v>
                </c:pt>
                <c:pt idx="8">
                  <c:v>54</c:v>
                </c:pt>
                <c:pt idx="9">
                  <c:v>43</c:v>
                </c:pt>
                <c:pt idx="10">
                  <c:v>30</c:v>
                </c:pt>
                <c:pt idx="11">
                  <c:v>47</c:v>
                </c:pt>
                <c:pt idx="12">
                  <c:v>86</c:v>
                </c:pt>
                <c:pt idx="13">
                  <c:v>51</c:v>
                </c:pt>
                <c:pt idx="14">
                  <c:v>47</c:v>
                </c:pt>
                <c:pt idx="15">
                  <c:v>50</c:v>
                </c:pt>
                <c:pt idx="16">
                  <c:v>50</c:v>
                </c:pt>
                <c:pt idx="17">
                  <c:v>37</c:v>
                </c:pt>
                <c:pt idx="18">
                  <c:v>47</c:v>
                </c:pt>
                <c:pt idx="19">
                  <c:v>43</c:v>
                </c:pt>
                <c:pt idx="20">
                  <c:v>75</c:v>
                </c:pt>
                <c:pt idx="21">
                  <c:v>47</c:v>
                </c:pt>
                <c:pt idx="22">
                  <c:v>45</c:v>
                </c:pt>
                <c:pt idx="23">
                  <c:v>41</c:v>
                </c:pt>
                <c:pt idx="24">
                  <c:v>52</c:v>
                </c:pt>
                <c:pt idx="25">
                  <c:v>36</c:v>
                </c:pt>
                <c:pt idx="26">
                  <c:v>33</c:v>
                </c:pt>
                <c:pt idx="27">
                  <c:v>57</c:v>
                </c:pt>
                <c:pt idx="28">
                  <c:v>63</c:v>
                </c:pt>
                <c:pt idx="29">
                  <c:v>50</c:v>
                </c:pt>
                <c:pt idx="30">
                  <c:v>44</c:v>
                </c:pt>
                <c:pt idx="31">
                  <c:v>58</c:v>
                </c:pt>
                <c:pt idx="32">
                  <c:v>42</c:v>
                </c:pt>
                <c:pt idx="33">
                  <c:v>39</c:v>
                </c:pt>
                <c:pt idx="34">
                  <c:v>24</c:v>
                </c:pt>
                <c:pt idx="35">
                  <c:v>37</c:v>
                </c:pt>
                <c:pt idx="36">
                  <c:v>51</c:v>
                </c:pt>
                <c:pt idx="37">
                  <c:v>49</c:v>
                </c:pt>
                <c:pt idx="38">
                  <c:v>57</c:v>
                </c:pt>
                <c:pt idx="39">
                  <c:v>65</c:v>
                </c:pt>
                <c:pt idx="40">
                  <c:v>62</c:v>
                </c:pt>
                <c:pt idx="41">
                  <c:v>49</c:v>
                </c:pt>
                <c:pt idx="42">
                  <c:v>28</c:v>
                </c:pt>
                <c:pt idx="43">
                  <c:v>57</c:v>
                </c:pt>
                <c:pt idx="44">
                  <c:v>65</c:v>
                </c:pt>
                <c:pt idx="45">
                  <c:v>45</c:v>
                </c:pt>
                <c:pt idx="46">
                  <c:v>42</c:v>
                </c:pt>
                <c:pt idx="47">
                  <c:v>59</c:v>
                </c:pt>
                <c:pt idx="48">
                  <c:v>43</c:v>
                </c:pt>
                <c:pt idx="49">
                  <c:v>52</c:v>
                </c:pt>
                <c:pt idx="50">
                  <c:v>38</c:v>
                </c:pt>
                <c:pt idx="51">
                  <c:v>58</c:v>
                </c:pt>
                <c:pt idx="52">
                  <c:v>57</c:v>
                </c:pt>
                <c:pt idx="53">
                  <c:v>40</c:v>
                </c:pt>
                <c:pt idx="54">
                  <c:v>47</c:v>
                </c:pt>
                <c:pt idx="55">
                  <c:v>72</c:v>
                </c:pt>
                <c:pt idx="56">
                  <c:v>65</c:v>
                </c:pt>
                <c:pt idx="57">
                  <c:v>57</c:v>
                </c:pt>
                <c:pt idx="58">
                  <c:v>35</c:v>
                </c:pt>
                <c:pt idx="59">
                  <c:v>36</c:v>
                </c:pt>
                <c:pt idx="60">
                  <c:v>40</c:v>
                </c:pt>
                <c:pt idx="61">
                  <c:v>44</c:v>
                </c:pt>
                <c:pt idx="62">
                  <c:v>62</c:v>
                </c:pt>
                <c:pt idx="63">
                  <c:v>50</c:v>
                </c:pt>
                <c:pt idx="64">
                  <c:v>80</c:v>
                </c:pt>
                <c:pt idx="65">
                  <c:v>30</c:v>
                </c:pt>
                <c:pt idx="66">
                  <c:v>47</c:v>
                </c:pt>
                <c:pt idx="67">
                  <c:v>58</c:v>
                </c:pt>
                <c:pt idx="68">
                  <c:v>55</c:v>
                </c:pt>
                <c:pt idx="69">
                  <c:v>53</c:v>
                </c:pt>
                <c:pt idx="70">
                  <c:v>34</c:v>
                </c:pt>
                <c:pt idx="71">
                  <c:v>52</c:v>
                </c:pt>
                <c:pt idx="72">
                  <c:v>35</c:v>
                </c:pt>
                <c:pt idx="73">
                  <c:v>32</c:v>
                </c:pt>
                <c:pt idx="74">
                  <c:v>58</c:v>
                </c:pt>
                <c:pt idx="75">
                  <c:v>51</c:v>
                </c:pt>
                <c:pt idx="76">
                  <c:v>55</c:v>
                </c:pt>
                <c:pt idx="77">
                  <c:v>57</c:v>
                </c:pt>
                <c:pt idx="78">
                  <c:v>70</c:v>
                </c:pt>
                <c:pt idx="79">
                  <c:v>62</c:v>
                </c:pt>
                <c:pt idx="80">
                  <c:v>48</c:v>
                </c:pt>
                <c:pt idx="81">
                  <c:v>42</c:v>
                </c:pt>
                <c:pt idx="82">
                  <c:v>40</c:v>
                </c:pt>
                <c:pt idx="83">
                  <c:v>44</c:v>
                </c:pt>
                <c:pt idx="84">
                  <c:v>43</c:v>
                </c:pt>
                <c:pt idx="85">
                  <c:v>47</c:v>
                </c:pt>
                <c:pt idx="86">
                  <c:v>58</c:v>
                </c:pt>
                <c:pt idx="87">
                  <c:v>46</c:v>
                </c:pt>
                <c:pt idx="88">
                  <c:v>53</c:v>
                </c:pt>
                <c:pt idx="89">
                  <c:v>48</c:v>
                </c:pt>
                <c:pt idx="90">
                  <c:v>51</c:v>
                </c:pt>
                <c:pt idx="91">
                  <c:v>62</c:v>
                </c:pt>
                <c:pt idx="92">
                  <c:v>41</c:v>
                </c:pt>
                <c:pt idx="93">
                  <c:v>43</c:v>
                </c:pt>
                <c:pt idx="94">
                  <c:v>28</c:v>
                </c:pt>
                <c:pt idx="95">
                  <c:v>57</c:v>
                </c:pt>
                <c:pt idx="96">
                  <c:v>53</c:v>
                </c:pt>
                <c:pt idx="97">
                  <c:v>65</c:v>
                </c:pt>
                <c:pt idx="98">
                  <c:v>48</c:v>
                </c:pt>
                <c:pt idx="99">
                  <c:v>53</c:v>
                </c:pt>
              </c:numCache>
            </c:numRef>
          </c:xVal>
          <c:yVal>
            <c:numRef>
              <c:f>MT法_ﾜｰｸ!$D$4:$D$103</c:f>
              <c:numCache>
                <c:formatCode>General</c:formatCode>
                <c:ptCount val="100"/>
                <c:pt idx="0">
                  <c:v>44</c:v>
                </c:pt>
                <c:pt idx="1">
                  <c:v>58</c:v>
                </c:pt>
                <c:pt idx="2">
                  <c:v>60</c:v>
                </c:pt>
                <c:pt idx="3">
                  <c:v>50</c:v>
                </c:pt>
                <c:pt idx="4">
                  <c:v>60</c:v>
                </c:pt>
                <c:pt idx="5">
                  <c:v>69</c:v>
                </c:pt>
                <c:pt idx="6">
                  <c:v>60</c:v>
                </c:pt>
                <c:pt idx="7">
                  <c:v>47</c:v>
                </c:pt>
                <c:pt idx="8">
                  <c:v>53</c:v>
                </c:pt>
                <c:pt idx="9">
                  <c:v>44</c:v>
                </c:pt>
                <c:pt idx="10">
                  <c:v>34</c:v>
                </c:pt>
                <c:pt idx="11">
                  <c:v>53</c:v>
                </c:pt>
                <c:pt idx="12">
                  <c:v>84</c:v>
                </c:pt>
                <c:pt idx="13">
                  <c:v>45</c:v>
                </c:pt>
                <c:pt idx="14">
                  <c:v>52</c:v>
                </c:pt>
                <c:pt idx="15">
                  <c:v>52</c:v>
                </c:pt>
                <c:pt idx="16">
                  <c:v>48</c:v>
                </c:pt>
                <c:pt idx="17">
                  <c:v>32</c:v>
                </c:pt>
                <c:pt idx="18">
                  <c:v>42</c:v>
                </c:pt>
                <c:pt idx="19">
                  <c:v>45</c:v>
                </c:pt>
                <c:pt idx="20">
                  <c:v>69</c:v>
                </c:pt>
                <c:pt idx="21">
                  <c:v>43</c:v>
                </c:pt>
                <c:pt idx="22">
                  <c:v>44</c:v>
                </c:pt>
                <c:pt idx="23">
                  <c:v>39</c:v>
                </c:pt>
                <c:pt idx="24">
                  <c:v>48</c:v>
                </c:pt>
                <c:pt idx="25">
                  <c:v>41</c:v>
                </c:pt>
                <c:pt idx="26">
                  <c:v>32</c:v>
                </c:pt>
                <c:pt idx="27">
                  <c:v>60</c:v>
                </c:pt>
                <c:pt idx="28">
                  <c:v>55</c:v>
                </c:pt>
                <c:pt idx="29">
                  <c:v>71</c:v>
                </c:pt>
                <c:pt idx="30">
                  <c:v>42</c:v>
                </c:pt>
                <c:pt idx="31">
                  <c:v>49</c:v>
                </c:pt>
                <c:pt idx="32">
                  <c:v>47</c:v>
                </c:pt>
                <c:pt idx="33">
                  <c:v>42</c:v>
                </c:pt>
                <c:pt idx="34">
                  <c:v>27</c:v>
                </c:pt>
                <c:pt idx="35">
                  <c:v>35</c:v>
                </c:pt>
                <c:pt idx="36">
                  <c:v>53</c:v>
                </c:pt>
                <c:pt idx="37">
                  <c:v>53</c:v>
                </c:pt>
                <c:pt idx="38">
                  <c:v>60</c:v>
                </c:pt>
                <c:pt idx="39">
                  <c:v>65</c:v>
                </c:pt>
                <c:pt idx="40">
                  <c:v>52</c:v>
                </c:pt>
                <c:pt idx="41">
                  <c:v>51</c:v>
                </c:pt>
                <c:pt idx="42">
                  <c:v>32</c:v>
                </c:pt>
                <c:pt idx="43">
                  <c:v>63</c:v>
                </c:pt>
                <c:pt idx="44">
                  <c:v>59</c:v>
                </c:pt>
                <c:pt idx="45">
                  <c:v>43</c:v>
                </c:pt>
                <c:pt idx="46">
                  <c:v>46</c:v>
                </c:pt>
                <c:pt idx="47">
                  <c:v>55</c:v>
                </c:pt>
                <c:pt idx="48">
                  <c:v>40</c:v>
                </c:pt>
                <c:pt idx="49">
                  <c:v>52</c:v>
                </c:pt>
                <c:pt idx="50">
                  <c:v>48</c:v>
                </c:pt>
                <c:pt idx="51">
                  <c:v>47</c:v>
                </c:pt>
                <c:pt idx="52">
                  <c:v>55</c:v>
                </c:pt>
                <c:pt idx="53">
                  <c:v>38</c:v>
                </c:pt>
                <c:pt idx="54">
                  <c:v>60</c:v>
                </c:pt>
                <c:pt idx="55">
                  <c:v>58</c:v>
                </c:pt>
                <c:pt idx="56">
                  <c:v>72</c:v>
                </c:pt>
                <c:pt idx="57">
                  <c:v>58</c:v>
                </c:pt>
                <c:pt idx="58">
                  <c:v>30</c:v>
                </c:pt>
                <c:pt idx="59">
                  <c:v>42</c:v>
                </c:pt>
                <c:pt idx="60">
                  <c:v>39</c:v>
                </c:pt>
                <c:pt idx="61">
                  <c:v>35</c:v>
                </c:pt>
                <c:pt idx="62">
                  <c:v>48</c:v>
                </c:pt>
                <c:pt idx="63">
                  <c:v>37</c:v>
                </c:pt>
                <c:pt idx="64">
                  <c:v>70</c:v>
                </c:pt>
                <c:pt idx="65">
                  <c:v>29</c:v>
                </c:pt>
                <c:pt idx="66">
                  <c:v>51</c:v>
                </c:pt>
                <c:pt idx="67">
                  <c:v>57</c:v>
                </c:pt>
                <c:pt idx="68">
                  <c:v>40</c:v>
                </c:pt>
                <c:pt idx="69">
                  <c:v>48</c:v>
                </c:pt>
                <c:pt idx="70">
                  <c:v>40</c:v>
                </c:pt>
                <c:pt idx="71">
                  <c:v>42</c:v>
                </c:pt>
                <c:pt idx="72">
                  <c:v>45</c:v>
                </c:pt>
                <c:pt idx="73">
                  <c:v>40</c:v>
                </c:pt>
                <c:pt idx="74">
                  <c:v>45</c:v>
                </c:pt>
                <c:pt idx="75">
                  <c:v>56</c:v>
                </c:pt>
                <c:pt idx="76">
                  <c:v>49</c:v>
                </c:pt>
                <c:pt idx="77">
                  <c:v>62</c:v>
                </c:pt>
                <c:pt idx="78">
                  <c:v>72</c:v>
                </c:pt>
                <c:pt idx="79">
                  <c:v>65</c:v>
                </c:pt>
                <c:pt idx="80">
                  <c:v>51</c:v>
                </c:pt>
                <c:pt idx="81">
                  <c:v>53</c:v>
                </c:pt>
                <c:pt idx="82">
                  <c:v>45</c:v>
                </c:pt>
                <c:pt idx="83">
                  <c:v>56</c:v>
                </c:pt>
                <c:pt idx="84">
                  <c:v>51</c:v>
                </c:pt>
                <c:pt idx="85">
                  <c:v>58</c:v>
                </c:pt>
                <c:pt idx="86">
                  <c:v>52</c:v>
                </c:pt>
                <c:pt idx="87">
                  <c:v>53</c:v>
                </c:pt>
                <c:pt idx="88">
                  <c:v>50</c:v>
                </c:pt>
                <c:pt idx="89">
                  <c:v>56</c:v>
                </c:pt>
                <c:pt idx="90">
                  <c:v>49</c:v>
                </c:pt>
                <c:pt idx="91">
                  <c:v>51</c:v>
                </c:pt>
                <c:pt idx="92">
                  <c:v>48</c:v>
                </c:pt>
                <c:pt idx="93">
                  <c:v>47</c:v>
                </c:pt>
                <c:pt idx="94">
                  <c:v>32</c:v>
                </c:pt>
                <c:pt idx="95">
                  <c:v>55</c:v>
                </c:pt>
                <c:pt idx="96">
                  <c:v>60</c:v>
                </c:pt>
                <c:pt idx="97">
                  <c:v>58</c:v>
                </c:pt>
                <c:pt idx="98">
                  <c:v>40</c:v>
                </c:pt>
                <c:pt idx="99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4F-467D-B9EB-2909385E814D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C04F-467D-B9EB-2909385E814D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C04F-467D-B9EB-2909385E814D}"/>
              </c:ext>
            </c:extLst>
          </c:dPt>
          <c:xVal>
            <c:numRef>
              <c:f>MT法_ﾜｰｸ!$N$4:$N$5</c:f>
              <c:numCache>
                <c:formatCode>General</c:formatCode>
                <c:ptCount val="2"/>
                <c:pt idx="0">
                  <c:v>27.484000000000009</c:v>
                </c:pt>
                <c:pt idx="1">
                  <c:v>72.51400000000001</c:v>
                </c:pt>
              </c:numCache>
            </c:numRef>
          </c:xVal>
          <c:yVal>
            <c:numRef>
              <c:f>MT法_ﾜｰｸ!$O$4:$O$5</c:f>
              <c:numCache>
                <c:formatCode>General</c:formatCode>
                <c:ptCount val="2"/>
                <c:pt idx="0">
                  <c:v>80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04F-467D-B9EB-2909385E8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66592"/>
        <c:axId val="142385152"/>
      </c:scatterChart>
      <c:valAx>
        <c:axId val="142366592"/>
        <c:scaling>
          <c:orientation val="minMax"/>
          <c:max val="9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数学得点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385152"/>
        <c:crosses val="autoZero"/>
        <c:crossBetween val="midCat"/>
      </c:valAx>
      <c:valAx>
        <c:axId val="142385152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理科得点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366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MT法_ﾜｰｸ!$F$3</c:f>
              <c:strCache>
                <c:ptCount val="1"/>
                <c:pt idx="0">
                  <c:v>y-ybar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0000FF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9"/>
            <c:marker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5CD-46C1-8AE0-1B863449FB49}"/>
              </c:ext>
            </c:extLst>
          </c:dPt>
          <c:dPt>
            <c:idx val="39"/>
            <c:marker>
              <c:spPr>
                <a:solidFill>
                  <a:srgbClr val="FF00FF"/>
                </a:solidFill>
                <a:ln w="9525">
                  <a:solidFill>
                    <a:srgbClr val="FF00F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5CD-46C1-8AE0-1B863449FB49}"/>
              </c:ext>
            </c:extLst>
          </c:dPt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8999828411279098"/>
                  <c:y val="-0.16144447461308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MT法_ﾜｰｸ!$E$4:$E$103</c:f>
              <c:numCache>
                <c:formatCode>General</c:formatCode>
                <c:ptCount val="100"/>
                <c:pt idx="0">
                  <c:v>-11</c:v>
                </c:pt>
                <c:pt idx="1">
                  <c:v>13</c:v>
                </c:pt>
                <c:pt idx="2">
                  <c:v>13</c:v>
                </c:pt>
                <c:pt idx="3">
                  <c:v>-7</c:v>
                </c:pt>
                <c:pt idx="4">
                  <c:v>16</c:v>
                </c:pt>
                <c:pt idx="5">
                  <c:v>21</c:v>
                </c:pt>
                <c:pt idx="6">
                  <c:v>5</c:v>
                </c:pt>
                <c:pt idx="7">
                  <c:v>-2</c:v>
                </c:pt>
                <c:pt idx="8">
                  <c:v>4</c:v>
                </c:pt>
                <c:pt idx="9">
                  <c:v>-7</c:v>
                </c:pt>
                <c:pt idx="10">
                  <c:v>-20</c:v>
                </c:pt>
                <c:pt idx="11">
                  <c:v>-3</c:v>
                </c:pt>
                <c:pt idx="12">
                  <c:v>36</c:v>
                </c:pt>
                <c:pt idx="13">
                  <c:v>1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  <c:pt idx="17">
                  <c:v>-13</c:v>
                </c:pt>
                <c:pt idx="18">
                  <c:v>-3</c:v>
                </c:pt>
                <c:pt idx="19">
                  <c:v>-7</c:v>
                </c:pt>
                <c:pt idx="20">
                  <c:v>25</c:v>
                </c:pt>
                <c:pt idx="21">
                  <c:v>-3</c:v>
                </c:pt>
                <c:pt idx="22">
                  <c:v>-5</c:v>
                </c:pt>
                <c:pt idx="23">
                  <c:v>-9</c:v>
                </c:pt>
                <c:pt idx="24">
                  <c:v>2</c:v>
                </c:pt>
                <c:pt idx="25">
                  <c:v>-14</c:v>
                </c:pt>
                <c:pt idx="26">
                  <c:v>-17</c:v>
                </c:pt>
                <c:pt idx="27">
                  <c:v>7</c:v>
                </c:pt>
                <c:pt idx="28">
                  <c:v>13</c:v>
                </c:pt>
                <c:pt idx="29">
                  <c:v>0</c:v>
                </c:pt>
                <c:pt idx="30">
                  <c:v>-6</c:v>
                </c:pt>
                <c:pt idx="31">
                  <c:v>8</c:v>
                </c:pt>
                <c:pt idx="32">
                  <c:v>-8</c:v>
                </c:pt>
                <c:pt idx="33">
                  <c:v>-11</c:v>
                </c:pt>
                <c:pt idx="34">
                  <c:v>-26</c:v>
                </c:pt>
                <c:pt idx="35">
                  <c:v>-13</c:v>
                </c:pt>
                <c:pt idx="36">
                  <c:v>1</c:v>
                </c:pt>
                <c:pt idx="37">
                  <c:v>-1</c:v>
                </c:pt>
                <c:pt idx="38">
                  <c:v>7</c:v>
                </c:pt>
                <c:pt idx="39">
                  <c:v>15</c:v>
                </c:pt>
                <c:pt idx="40">
                  <c:v>12</c:v>
                </c:pt>
                <c:pt idx="41">
                  <c:v>-1</c:v>
                </c:pt>
                <c:pt idx="42">
                  <c:v>-22</c:v>
                </c:pt>
                <c:pt idx="43">
                  <c:v>7</c:v>
                </c:pt>
                <c:pt idx="44">
                  <c:v>15</c:v>
                </c:pt>
                <c:pt idx="45">
                  <c:v>-5</c:v>
                </c:pt>
                <c:pt idx="46">
                  <c:v>-8</c:v>
                </c:pt>
                <c:pt idx="47">
                  <c:v>9</c:v>
                </c:pt>
                <c:pt idx="48">
                  <c:v>-7</c:v>
                </c:pt>
                <c:pt idx="49">
                  <c:v>2</c:v>
                </c:pt>
                <c:pt idx="50">
                  <c:v>-12</c:v>
                </c:pt>
                <c:pt idx="51">
                  <c:v>8</c:v>
                </c:pt>
                <c:pt idx="52">
                  <c:v>7</c:v>
                </c:pt>
                <c:pt idx="53">
                  <c:v>-10</c:v>
                </c:pt>
                <c:pt idx="54">
                  <c:v>-3</c:v>
                </c:pt>
                <c:pt idx="55">
                  <c:v>22</c:v>
                </c:pt>
                <c:pt idx="56">
                  <c:v>15</c:v>
                </c:pt>
                <c:pt idx="57">
                  <c:v>7</c:v>
                </c:pt>
                <c:pt idx="58">
                  <c:v>-15</c:v>
                </c:pt>
                <c:pt idx="59">
                  <c:v>-14</c:v>
                </c:pt>
                <c:pt idx="60">
                  <c:v>-10</c:v>
                </c:pt>
                <c:pt idx="61">
                  <c:v>-6</c:v>
                </c:pt>
                <c:pt idx="62">
                  <c:v>12</c:v>
                </c:pt>
                <c:pt idx="63">
                  <c:v>0</c:v>
                </c:pt>
                <c:pt idx="64">
                  <c:v>30</c:v>
                </c:pt>
                <c:pt idx="65">
                  <c:v>-20</c:v>
                </c:pt>
                <c:pt idx="66">
                  <c:v>-3</c:v>
                </c:pt>
                <c:pt idx="67">
                  <c:v>8</c:v>
                </c:pt>
                <c:pt idx="68">
                  <c:v>5</c:v>
                </c:pt>
                <c:pt idx="69">
                  <c:v>3</c:v>
                </c:pt>
                <c:pt idx="70">
                  <c:v>-16</c:v>
                </c:pt>
                <c:pt idx="71">
                  <c:v>2</c:v>
                </c:pt>
                <c:pt idx="72">
                  <c:v>-15</c:v>
                </c:pt>
                <c:pt idx="73">
                  <c:v>-18</c:v>
                </c:pt>
                <c:pt idx="74">
                  <c:v>8</c:v>
                </c:pt>
                <c:pt idx="75">
                  <c:v>1</c:v>
                </c:pt>
                <c:pt idx="76">
                  <c:v>5</c:v>
                </c:pt>
                <c:pt idx="77">
                  <c:v>7</c:v>
                </c:pt>
                <c:pt idx="78">
                  <c:v>20</c:v>
                </c:pt>
                <c:pt idx="79">
                  <c:v>12</c:v>
                </c:pt>
                <c:pt idx="80">
                  <c:v>-2</c:v>
                </c:pt>
                <c:pt idx="81">
                  <c:v>-8</c:v>
                </c:pt>
                <c:pt idx="82">
                  <c:v>-10</c:v>
                </c:pt>
                <c:pt idx="83">
                  <c:v>-6</c:v>
                </c:pt>
                <c:pt idx="84">
                  <c:v>-7</c:v>
                </c:pt>
                <c:pt idx="85">
                  <c:v>-3</c:v>
                </c:pt>
                <c:pt idx="86">
                  <c:v>8</c:v>
                </c:pt>
                <c:pt idx="87">
                  <c:v>-4</c:v>
                </c:pt>
                <c:pt idx="88">
                  <c:v>3</c:v>
                </c:pt>
                <c:pt idx="89">
                  <c:v>-2</c:v>
                </c:pt>
                <c:pt idx="90">
                  <c:v>1</c:v>
                </c:pt>
                <c:pt idx="91">
                  <c:v>12</c:v>
                </c:pt>
                <c:pt idx="92">
                  <c:v>-9</c:v>
                </c:pt>
                <c:pt idx="93">
                  <c:v>-7</c:v>
                </c:pt>
                <c:pt idx="94">
                  <c:v>-22</c:v>
                </c:pt>
                <c:pt idx="95">
                  <c:v>7</c:v>
                </c:pt>
                <c:pt idx="96">
                  <c:v>3</c:v>
                </c:pt>
                <c:pt idx="97">
                  <c:v>15</c:v>
                </c:pt>
                <c:pt idx="98">
                  <c:v>-2</c:v>
                </c:pt>
                <c:pt idx="99">
                  <c:v>3</c:v>
                </c:pt>
              </c:numCache>
            </c:numRef>
          </c:xVal>
          <c:yVal>
            <c:numRef>
              <c:f>MT法_ﾜｰｸ!$F$4:$F$103</c:f>
              <c:numCache>
                <c:formatCode>General</c:formatCode>
                <c:ptCount val="100"/>
                <c:pt idx="0">
                  <c:v>-6</c:v>
                </c:pt>
                <c:pt idx="1">
                  <c:v>8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19</c:v>
                </c:pt>
                <c:pt idx="6">
                  <c:v>10</c:v>
                </c:pt>
                <c:pt idx="7">
                  <c:v>-3</c:v>
                </c:pt>
                <c:pt idx="8">
                  <c:v>3</c:v>
                </c:pt>
                <c:pt idx="9">
                  <c:v>-6</c:v>
                </c:pt>
                <c:pt idx="10">
                  <c:v>-16</c:v>
                </c:pt>
                <c:pt idx="11">
                  <c:v>3</c:v>
                </c:pt>
                <c:pt idx="12">
                  <c:v>34</c:v>
                </c:pt>
                <c:pt idx="13">
                  <c:v>-5</c:v>
                </c:pt>
                <c:pt idx="14">
                  <c:v>2</c:v>
                </c:pt>
                <c:pt idx="15">
                  <c:v>2</c:v>
                </c:pt>
                <c:pt idx="16">
                  <c:v>-2</c:v>
                </c:pt>
                <c:pt idx="17">
                  <c:v>-18</c:v>
                </c:pt>
                <c:pt idx="18">
                  <c:v>-8</c:v>
                </c:pt>
                <c:pt idx="19">
                  <c:v>-5</c:v>
                </c:pt>
                <c:pt idx="20">
                  <c:v>19</c:v>
                </c:pt>
                <c:pt idx="21">
                  <c:v>-7</c:v>
                </c:pt>
                <c:pt idx="22">
                  <c:v>-6</c:v>
                </c:pt>
                <c:pt idx="23">
                  <c:v>-11</c:v>
                </c:pt>
                <c:pt idx="24">
                  <c:v>-2</c:v>
                </c:pt>
                <c:pt idx="25">
                  <c:v>-9</c:v>
                </c:pt>
                <c:pt idx="26">
                  <c:v>-18</c:v>
                </c:pt>
                <c:pt idx="27">
                  <c:v>10</c:v>
                </c:pt>
                <c:pt idx="28">
                  <c:v>5</c:v>
                </c:pt>
                <c:pt idx="29">
                  <c:v>21</c:v>
                </c:pt>
                <c:pt idx="30">
                  <c:v>-8</c:v>
                </c:pt>
                <c:pt idx="31">
                  <c:v>-1</c:v>
                </c:pt>
                <c:pt idx="32">
                  <c:v>-3</c:v>
                </c:pt>
                <c:pt idx="33">
                  <c:v>-8</c:v>
                </c:pt>
                <c:pt idx="34">
                  <c:v>-23</c:v>
                </c:pt>
                <c:pt idx="35">
                  <c:v>-15</c:v>
                </c:pt>
                <c:pt idx="36">
                  <c:v>3</c:v>
                </c:pt>
                <c:pt idx="37">
                  <c:v>3</c:v>
                </c:pt>
                <c:pt idx="38">
                  <c:v>10</c:v>
                </c:pt>
                <c:pt idx="39">
                  <c:v>15</c:v>
                </c:pt>
                <c:pt idx="40">
                  <c:v>2</c:v>
                </c:pt>
                <c:pt idx="41">
                  <c:v>1</c:v>
                </c:pt>
                <c:pt idx="42">
                  <c:v>-18</c:v>
                </c:pt>
                <c:pt idx="43">
                  <c:v>13</c:v>
                </c:pt>
                <c:pt idx="44">
                  <c:v>9</c:v>
                </c:pt>
                <c:pt idx="45">
                  <c:v>-7</c:v>
                </c:pt>
                <c:pt idx="46">
                  <c:v>-4</c:v>
                </c:pt>
                <c:pt idx="47">
                  <c:v>5</c:v>
                </c:pt>
                <c:pt idx="48">
                  <c:v>-10</c:v>
                </c:pt>
                <c:pt idx="49">
                  <c:v>2</c:v>
                </c:pt>
                <c:pt idx="50">
                  <c:v>-2</c:v>
                </c:pt>
                <c:pt idx="51">
                  <c:v>-3</c:v>
                </c:pt>
                <c:pt idx="52">
                  <c:v>5</c:v>
                </c:pt>
                <c:pt idx="53">
                  <c:v>-12</c:v>
                </c:pt>
                <c:pt idx="54">
                  <c:v>10</c:v>
                </c:pt>
                <c:pt idx="55">
                  <c:v>8</c:v>
                </c:pt>
                <c:pt idx="56">
                  <c:v>22</c:v>
                </c:pt>
                <c:pt idx="57">
                  <c:v>8</c:v>
                </c:pt>
                <c:pt idx="58">
                  <c:v>-20</c:v>
                </c:pt>
                <c:pt idx="59">
                  <c:v>-8</c:v>
                </c:pt>
                <c:pt idx="60">
                  <c:v>-11</c:v>
                </c:pt>
                <c:pt idx="61">
                  <c:v>-15</c:v>
                </c:pt>
                <c:pt idx="62">
                  <c:v>-2</c:v>
                </c:pt>
                <c:pt idx="63">
                  <c:v>-13</c:v>
                </c:pt>
                <c:pt idx="64">
                  <c:v>20</c:v>
                </c:pt>
                <c:pt idx="65">
                  <c:v>-21</c:v>
                </c:pt>
                <c:pt idx="66">
                  <c:v>1</c:v>
                </c:pt>
                <c:pt idx="67">
                  <c:v>7</c:v>
                </c:pt>
                <c:pt idx="68">
                  <c:v>-10</c:v>
                </c:pt>
                <c:pt idx="69">
                  <c:v>-2</c:v>
                </c:pt>
                <c:pt idx="70">
                  <c:v>-10</c:v>
                </c:pt>
                <c:pt idx="71">
                  <c:v>-8</c:v>
                </c:pt>
                <c:pt idx="72">
                  <c:v>-5</c:v>
                </c:pt>
                <c:pt idx="73">
                  <c:v>-10</c:v>
                </c:pt>
                <c:pt idx="74">
                  <c:v>-5</c:v>
                </c:pt>
                <c:pt idx="75">
                  <c:v>6</c:v>
                </c:pt>
                <c:pt idx="76">
                  <c:v>-1</c:v>
                </c:pt>
                <c:pt idx="77">
                  <c:v>12</c:v>
                </c:pt>
                <c:pt idx="78">
                  <c:v>22</c:v>
                </c:pt>
                <c:pt idx="79">
                  <c:v>15</c:v>
                </c:pt>
                <c:pt idx="80">
                  <c:v>1</c:v>
                </c:pt>
                <c:pt idx="81">
                  <c:v>3</c:v>
                </c:pt>
                <c:pt idx="82">
                  <c:v>-5</c:v>
                </c:pt>
                <c:pt idx="83">
                  <c:v>6</c:v>
                </c:pt>
                <c:pt idx="84">
                  <c:v>1</c:v>
                </c:pt>
                <c:pt idx="85">
                  <c:v>8</c:v>
                </c:pt>
                <c:pt idx="86">
                  <c:v>2</c:v>
                </c:pt>
                <c:pt idx="87">
                  <c:v>3</c:v>
                </c:pt>
                <c:pt idx="88">
                  <c:v>0</c:v>
                </c:pt>
                <c:pt idx="89">
                  <c:v>6</c:v>
                </c:pt>
                <c:pt idx="90">
                  <c:v>-1</c:v>
                </c:pt>
                <c:pt idx="91">
                  <c:v>1</c:v>
                </c:pt>
                <c:pt idx="92">
                  <c:v>-2</c:v>
                </c:pt>
                <c:pt idx="93">
                  <c:v>-3</c:v>
                </c:pt>
                <c:pt idx="94">
                  <c:v>-18</c:v>
                </c:pt>
                <c:pt idx="95">
                  <c:v>5</c:v>
                </c:pt>
                <c:pt idx="96">
                  <c:v>10</c:v>
                </c:pt>
                <c:pt idx="97">
                  <c:v>8</c:v>
                </c:pt>
                <c:pt idx="98">
                  <c:v>-10</c:v>
                </c:pt>
                <c:pt idx="9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CD-46C1-8AE0-1B863449FB4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dPt>
            <c:idx val="1"/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5CD-46C1-8AE0-1B863449FB49}"/>
              </c:ext>
            </c:extLst>
          </c:dPt>
          <c:xVal>
            <c:numRef>
              <c:f>MT法_ﾜｰｸ!$Q$4:$Q$5</c:f>
              <c:numCache>
                <c:formatCode>General</c:formatCode>
                <c:ptCount val="2"/>
                <c:pt idx="0">
                  <c:v>-18.762499999999999</c:v>
                </c:pt>
                <c:pt idx="1">
                  <c:v>15.009999999999998</c:v>
                </c:pt>
              </c:numCache>
            </c:numRef>
          </c:xVal>
          <c:yVal>
            <c:numRef>
              <c:f>MT法_ﾜｰｸ!$R$4:$R$5</c:f>
              <c:numCache>
                <c:formatCode>General</c:formatCode>
                <c:ptCount val="2"/>
                <c:pt idx="0">
                  <c:v>25</c:v>
                </c:pt>
                <c:pt idx="1">
                  <c:v>-20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CD-46C1-8AE0-1B863449F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841728"/>
        <c:axId val="142843264"/>
      </c:scatterChart>
      <c:valAx>
        <c:axId val="14284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843264"/>
        <c:crosses val="autoZero"/>
        <c:crossBetween val="midCat"/>
      </c:valAx>
      <c:valAx>
        <c:axId val="14284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841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9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C70-46E3-A85D-7D002666B211}"/>
              </c:ext>
            </c:extLst>
          </c:dPt>
          <c:dPt>
            <c:idx val="39"/>
            <c:marker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C70-46E3-A85D-7D002666B211}"/>
              </c:ext>
            </c:extLst>
          </c:dPt>
          <c:trendline>
            <c:spPr>
              <a:ln w="12700"/>
            </c:spPr>
            <c:trendlineType val="linear"/>
            <c:forward val="10"/>
            <c:backward val="10"/>
            <c:dispRSqr val="1"/>
            <c:dispEq val="1"/>
            <c:trendlineLbl>
              <c:layout>
                <c:manualLayout>
                  <c:x val="-0.40810731991834359"/>
                  <c:y val="-2.9787321727080485E-2"/>
                </c:manualLayout>
              </c:layout>
              <c:numFmt formatCode="General" sourceLinked="0"/>
            </c:trendlineLbl>
          </c:trendline>
          <c:xVal>
            <c:numRef>
              <c:f>MT法_実行結果!$C$4:$C$103</c:f>
              <c:numCache>
                <c:formatCode>General</c:formatCode>
                <c:ptCount val="100"/>
                <c:pt idx="0">
                  <c:v>39</c:v>
                </c:pt>
                <c:pt idx="1">
                  <c:v>63</c:v>
                </c:pt>
                <c:pt idx="2">
                  <c:v>63</c:v>
                </c:pt>
                <c:pt idx="3">
                  <c:v>43</c:v>
                </c:pt>
                <c:pt idx="4">
                  <c:v>66</c:v>
                </c:pt>
                <c:pt idx="5">
                  <c:v>71</c:v>
                </c:pt>
                <c:pt idx="6">
                  <c:v>55</c:v>
                </c:pt>
                <c:pt idx="7">
                  <c:v>48</c:v>
                </c:pt>
                <c:pt idx="8">
                  <c:v>54</c:v>
                </c:pt>
                <c:pt idx="9">
                  <c:v>43</c:v>
                </c:pt>
                <c:pt idx="10">
                  <c:v>30</c:v>
                </c:pt>
                <c:pt idx="11">
                  <c:v>47</c:v>
                </c:pt>
                <c:pt idx="12">
                  <c:v>86</c:v>
                </c:pt>
                <c:pt idx="13">
                  <c:v>51</c:v>
                </c:pt>
                <c:pt idx="14">
                  <c:v>47</c:v>
                </c:pt>
                <c:pt idx="15">
                  <c:v>50</c:v>
                </c:pt>
                <c:pt idx="16">
                  <c:v>50</c:v>
                </c:pt>
                <c:pt idx="17">
                  <c:v>37</c:v>
                </c:pt>
                <c:pt idx="18">
                  <c:v>47</c:v>
                </c:pt>
                <c:pt idx="19">
                  <c:v>43</c:v>
                </c:pt>
                <c:pt idx="20">
                  <c:v>75</c:v>
                </c:pt>
                <c:pt idx="21">
                  <c:v>47</c:v>
                </c:pt>
                <c:pt idx="22">
                  <c:v>45</c:v>
                </c:pt>
                <c:pt idx="23">
                  <c:v>41</c:v>
                </c:pt>
                <c:pt idx="24">
                  <c:v>52</c:v>
                </c:pt>
                <c:pt idx="25">
                  <c:v>36</c:v>
                </c:pt>
                <c:pt idx="26">
                  <c:v>33</c:v>
                </c:pt>
                <c:pt idx="27">
                  <c:v>57</c:v>
                </c:pt>
                <c:pt idx="28">
                  <c:v>63</c:v>
                </c:pt>
                <c:pt idx="29">
                  <c:v>50</c:v>
                </c:pt>
                <c:pt idx="30">
                  <c:v>44</c:v>
                </c:pt>
                <c:pt idx="31">
                  <c:v>58</c:v>
                </c:pt>
                <c:pt idx="32">
                  <c:v>42</c:v>
                </c:pt>
                <c:pt idx="33">
                  <c:v>39</c:v>
                </c:pt>
                <c:pt idx="34">
                  <c:v>24</c:v>
                </c:pt>
                <c:pt idx="35">
                  <c:v>37</c:v>
                </c:pt>
                <c:pt idx="36">
                  <c:v>51</c:v>
                </c:pt>
                <c:pt idx="37">
                  <c:v>49</c:v>
                </c:pt>
                <c:pt idx="38">
                  <c:v>57</c:v>
                </c:pt>
                <c:pt idx="39">
                  <c:v>65</c:v>
                </c:pt>
                <c:pt idx="40">
                  <c:v>62</c:v>
                </c:pt>
                <c:pt idx="41">
                  <c:v>49</c:v>
                </c:pt>
                <c:pt idx="42">
                  <c:v>28</c:v>
                </c:pt>
                <c:pt idx="43">
                  <c:v>57</c:v>
                </c:pt>
                <c:pt idx="44">
                  <c:v>65</c:v>
                </c:pt>
                <c:pt idx="45">
                  <c:v>45</c:v>
                </c:pt>
                <c:pt idx="46">
                  <c:v>42</c:v>
                </c:pt>
                <c:pt idx="47">
                  <c:v>59</c:v>
                </c:pt>
                <c:pt idx="48">
                  <c:v>43</c:v>
                </c:pt>
                <c:pt idx="49">
                  <c:v>52</c:v>
                </c:pt>
                <c:pt idx="50">
                  <c:v>38</c:v>
                </c:pt>
                <c:pt idx="51">
                  <c:v>58</c:v>
                </c:pt>
                <c:pt idx="52">
                  <c:v>57</c:v>
                </c:pt>
                <c:pt idx="53">
                  <c:v>40</c:v>
                </c:pt>
                <c:pt idx="54">
                  <c:v>47</c:v>
                </c:pt>
                <c:pt idx="55">
                  <c:v>72</c:v>
                </c:pt>
                <c:pt idx="56">
                  <c:v>65</c:v>
                </c:pt>
                <c:pt idx="57">
                  <c:v>57</c:v>
                </c:pt>
                <c:pt idx="58">
                  <c:v>35</c:v>
                </c:pt>
                <c:pt idx="59">
                  <c:v>36</c:v>
                </c:pt>
                <c:pt idx="60">
                  <c:v>40</c:v>
                </c:pt>
                <c:pt idx="61">
                  <c:v>44</c:v>
                </c:pt>
                <c:pt idx="62">
                  <c:v>62</c:v>
                </c:pt>
                <c:pt idx="63">
                  <c:v>50</c:v>
                </c:pt>
                <c:pt idx="64">
                  <c:v>80</c:v>
                </c:pt>
                <c:pt idx="65">
                  <c:v>30</c:v>
                </c:pt>
                <c:pt idx="66">
                  <c:v>47</c:v>
                </c:pt>
                <c:pt idx="67">
                  <c:v>58</c:v>
                </c:pt>
                <c:pt idx="68">
                  <c:v>55</c:v>
                </c:pt>
                <c:pt idx="69">
                  <c:v>53</c:v>
                </c:pt>
                <c:pt idx="70">
                  <c:v>34</c:v>
                </c:pt>
                <c:pt idx="71">
                  <c:v>52</c:v>
                </c:pt>
                <c:pt idx="72">
                  <c:v>35</c:v>
                </c:pt>
                <c:pt idx="73">
                  <c:v>32</c:v>
                </c:pt>
                <c:pt idx="74">
                  <c:v>58</c:v>
                </c:pt>
                <c:pt idx="75">
                  <c:v>51</c:v>
                </c:pt>
                <c:pt idx="76">
                  <c:v>55</c:v>
                </c:pt>
                <c:pt idx="77">
                  <c:v>57</c:v>
                </c:pt>
                <c:pt idx="78">
                  <c:v>70</c:v>
                </c:pt>
                <c:pt idx="79">
                  <c:v>62</c:v>
                </c:pt>
                <c:pt idx="80">
                  <c:v>48</c:v>
                </c:pt>
                <c:pt idx="81">
                  <c:v>42</c:v>
                </c:pt>
                <c:pt idx="82">
                  <c:v>40</c:v>
                </c:pt>
                <c:pt idx="83">
                  <c:v>44</c:v>
                </c:pt>
                <c:pt idx="84">
                  <c:v>43</c:v>
                </c:pt>
                <c:pt idx="85">
                  <c:v>47</c:v>
                </c:pt>
                <c:pt idx="86">
                  <c:v>58</c:v>
                </c:pt>
                <c:pt idx="87">
                  <c:v>46</c:v>
                </c:pt>
                <c:pt idx="88">
                  <c:v>53</c:v>
                </c:pt>
                <c:pt idx="89">
                  <c:v>48</c:v>
                </c:pt>
                <c:pt idx="90">
                  <c:v>51</c:v>
                </c:pt>
                <c:pt idx="91">
                  <c:v>62</c:v>
                </c:pt>
                <c:pt idx="92">
                  <c:v>41</c:v>
                </c:pt>
                <c:pt idx="93">
                  <c:v>43</c:v>
                </c:pt>
                <c:pt idx="94">
                  <c:v>28</c:v>
                </c:pt>
                <c:pt idx="95">
                  <c:v>57</c:v>
                </c:pt>
                <c:pt idx="96">
                  <c:v>53</c:v>
                </c:pt>
                <c:pt idx="97">
                  <c:v>65</c:v>
                </c:pt>
                <c:pt idx="98">
                  <c:v>48</c:v>
                </c:pt>
                <c:pt idx="99">
                  <c:v>53</c:v>
                </c:pt>
              </c:numCache>
            </c:numRef>
          </c:xVal>
          <c:yVal>
            <c:numRef>
              <c:f>MT法_実行結果!$D$4:$D$103</c:f>
              <c:numCache>
                <c:formatCode>General</c:formatCode>
                <c:ptCount val="100"/>
                <c:pt idx="0">
                  <c:v>44</c:v>
                </c:pt>
                <c:pt idx="1">
                  <c:v>58</c:v>
                </c:pt>
                <c:pt idx="2">
                  <c:v>60</c:v>
                </c:pt>
                <c:pt idx="3">
                  <c:v>50</c:v>
                </c:pt>
                <c:pt idx="4">
                  <c:v>60</c:v>
                </c:pt>
                <c:pt idx="5">
                  <c:v>69</c:v>
                </c:pt>
                <c:pt idx="6">
                  <c:v>60</c:v>
                </c:pt>
                <c:pt idx="7">
                  <c:v>47</c:v>
                </c:pt>
                <c:pt idx="8">
                  <c:v>53</c:v>
                </c:pt>
                <c:pt idx="9">
                  <c:v>44</c:v>
                </c:pt>
                <c:pt idx="10">
                  <c:v>34</c:v>
                </c:pt>
                <c:pt idx="11">
                  <c:v>53</c:v>
                </c:pt>
                <c:pt idx="12">
                  <c:v>84</c:v>
                </c:pt>
                <c:pt idx="13">
                  <c:v>45</c:v>
                </c:pt>
                <c:pt idx="14">
                  <c:v>52</c:v>
                </c:pt>
                <c:pt idx="15">
                  <c:v>52</c:v>
                </c:pt>
                <c:pt idx="16">
                  <c:v>48</c:v>
                </c:pt>
                <c:pt idx="17">
                  <c:v>32</c:v>
                </c:pt>
                <c:pt idx="18">
                  <c:v>42</c:v>
                </c:pt>
                <c:pt idx="19">
                  <c:v>45</c:v>
                </c:pt>
                <c:pt idx="20">
                  <c:v>69</c:v>
                </c:pt>
                <c:pt idx="21">
                  <c:v>43</c:v>
                </c:pt>
                <c:pt idx="22">
                  <c:v>44</c:v>
                </c:pt>
                <c:pt idx="23">
                  <c:v>39</c:v>
                </c:pt>
                <c:pt idx="24">
                  <c:v>48</c:v>
                </c:pt>
                <c:pt idx="25">
                  <c:v>41</c:v>
                </c:pt>
                <c:pt idx="26">
                  <c:v>32</c:v>
                </c:pt>
                <c:pt idx="27">
                  <c:v>60</c:v>
                </c:pt>
                <c:pt idx="28">
                  <c:v>55</c:v>
                </c:pt>
                <c:pt idx="29">
                  <c:v>71</c:v>
                </c:pt>
                <c:pt idx="30">
                  <c:v>42</c:v>
                </c:pt>
                <c:pt idx="31">
                  <c:v>49</c:v>
                </c:pt>
                <c:pt idx="32">
                  <c:v>47</c:v>
                </c:pt>
                <c:pt idx="33">
                  <c:v>42</c:v>
                </c:pt>
                <c:pt idx="34">
                  <c:v>27</c:v>
                </c:pt>
                <c:pt idx="35">
                  <c:v>35</c:v>
                </c:pt>
                <c:pt idx="36">
                  <c:v>53</c:v>
                </c:pt>
                <c:pt idx="37">
                  <c:v>53</c:v>
                </c:pt>
                <c:pt idx="38">
                  <c:v>60</c:v>
                </c:pt>
                <c:pt idx="39">
                  <c:v>65</c:v>
                </c:pt>
                <c:pt idx="40">
                  <c:v>52</c:v>
                </c:pt>
                <c:pt idx="41">
                  <c:v>51</c:v>
                </c:pt>
                <c:pt idx="42">
                  <c:v>32</c:v>
                </c:pt>
                <c:pt idx="43">
                  <c:v>63</c:v>
                </c:pt>
                <c:pt idx="44">
                  <c:v>59</c:v>
                </c:pt>
                <c:pt idx="45">
                  <c:v>43</c:v>
                </c:pt>
                <c:pt idx="46">
                  <c:v>46</c:v>
                </c:pt>
                <c:pt idx="47">
                  <c:v>55</c:v>
                </c:pt>
                <c:pt idx="48">
                  <c:v>40</c:v>
                </c:pt>
                <c:pt idx="49">
                  <c:v>52</c:v>
                </c:pt>
                <c:pt idx="50">
                  <c:v>48</c:v>
                </c:pt>
                <c:pt idx="51">
                  <c:v>47</c:v>
                </c:pt>
                <c:pt idx="52">
                  <c:v>55</c:v>
                </c:pt>
                <c:pt idx="53">
                  <c:v>38</c:v>
                </c:pt>
                <c:pt idx="54">
                  <c:v>60</c:v>
                </c:pt>
                <c:pt idx="55">
                  <c:v>58</c:v>
                </c:pt>
                <c:pt idx="56">
                  <c:v>72</c:v>
                </c:pt>
                <c:pt idx="57">
                  <c:v>58</c:v>
                </c:pt>
                <c:pt idx="58">
                  <c:v>30</c:v>
                </c:pt>
                <c:pt idx="59">
                  <c:v>42</c:v>
                </c:pt>
                <c:pt idx="60">
                  <c:v>39</c:v>
                </c:pt>
                <c:pt idx="61">
                  <c:v>35</c:v>
                </c:pt>
                <c:pt idx="62">
                  <c:v>48</c:v>
                </c:pt>
                <c:pt idx="63">
                  <c:v>37</c:v>
                </c:pt>
                <c:pt idx="64">
                  <c:v>70</c:v>
                </c:pt>
                <c:pt idx="65">
                  <c:v>29</c:v>
                </c:pt>
                <c:pt idx="66">
                  <c:v>51</c:v>
                </c:pt>
                <c:pt idx="67">
                  <c:v>57</c:v>
                </c:pt>
                <c:pt idx="68">
                  <c:v>40</c:v>
                </c:pt>
                <c:pt idx="69">
                  <c:v>48</c:v>
                </c:pt>
                <c:pt idx="70">
                  <c:v>40</c:v>
                </c:pt>
                <c:pt idx="71">
                  <c:v>42</c:v>
                </c:pt>
                <c:pt idx="72">
                  <c:v>45</c:v>
                </c:pt>
                <c:pt idx="73">
                  <c:v>40</c:v>
                </c:pt>
                <c:pt idx="74">
                  <c:v>45</c:v>
                </c:pt>
                <c:pt idx="75">
                  <c:v>56</c:v>
                </c:pt>
                <c:pt idx="76">
                  <c:v>49</c:v>
                </c:pt>
                <c:pt idx="77">
                  <c:v>62</c:v>
                </c:pt>
                <c:pt idx="78">
                  <c:v>72</c:v>
                </c:pt>
                <c:pt idx="79">
                  <c:v>65</c:v>
                </c:pt>
                <c:pt idx="80">
                  <c:v>51</c:v>
                </c:pt>
                <c:pt idx="81">
                  <c:v>53</c:v>
                </c:pt>
                <c:pt idx="82">
                  <c:v>45</c:v>
                </c:pt>
                <c:pt idx="83">
                  <c:v>56</c:v>
                </c:pt>
                <c:pt idx="84">
                  <c:v>51</c:v>
                </c:pt>
                <c:pt idx="85">
                  <c:v>58</c:v>
                </c:pt>
                <c:pt idx="86">
                  <c:v>52</c:v>
                </c:pt>
                <c:pt idx="87">
                  <c:v>53</c:v>
                </c:pt>
                <c:pt idx="88">
                  <c:v>50</c:v>
                </c:pt>
                <c:pt idx="89">
                  <c:v>56</c:v>
                </c:pt>
                <c:pt idx="90">
                  <c:v>49</c:v>
                </c:pt>
                <c:pt idx="91">
                  <c:v>51</c:v>
                </c:pt>
                <c:pt idx="92">
                  <c:v>48</c:v>
                </c:pt>
                <c:pt idx="93">
                  <c:v>47</c:v>
                </c:pt>
                <c:pt idx="94">
                  <c:v>32</c:v>
                </c:pt>
                <c:pt idx="95">
                  <c:v>55</c:v>
                </c:pt>
                <c:pt idx="96">
                  <c:v>60</c:v>
                </c:pt>
                <c:pt idx="97">
                  <c:v>58</c:v>
                </c:pt>
                <c:pt idx="98">
                  <c:v>40</c:v>
                </c:pt>
                <c:pt idx="99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70-46E3-A85D-7D002666B211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1C70-46E3-A85D-7D002666B211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1C70-46E3-A85D-7D002666B211}"/>
              </c:ext>
            </c:extLst>
          </c:dPt>
          <c:xVal>
            <c:numRef>
              <c:f>MT法_実行結果!$N$4:$N$5</c:f>
              <c:numCache>
                <c:formatCode>General</c:formatCode>
                <c:ptCount val="2"/>
                <c:pt idx="0">
                  <c:v>27.484000000000009</c:v>
                </c:pt>
                <c:pt idx="1">
                  <c:v>72.51400000000001</c:v>
                </c:pt>
              </c:numCache>
            </c:numRef>
          </c:xVal>
          <c:yVal>
            <c:numRef>
              <c:f>MT法_実行結果!$O$4:$O$5</c:f>
              <c:numCache>
                <c:formatCode>General</c:formatCode>
                <c:ptCount val="2"/>
                <c:pt idx="0">
                  <c:v>80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C70-46E3-A85D-7D002666B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66592"/>
        <c:axId val="142385152"/>
      </c:scatterChart>
      <c:valAx>
        <c:axId val="142366592"/>
        <c:scaling>
          <c:orientation val="minMax"/>
          <c:max val="9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数学得点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385152"/>
        <c:crosses val="autoZero"/>
        <c:crossBetween val="midCat"/>
      </c:valAx>
      <c:valAx>
        <c:axId val="142385152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理科得点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366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MT法_実行結果!$F$3</c:f>
              <c:strCache>
                <c:ptCount val="1"/>
                <c:pt idx="0">
                  <c:v>y-ybar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0000FF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9"/>
            <c:marker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96A-4DD3-B28B-A8C5525BE590}"/>
              </c:ext>
            </c:extLst>
          </c:dPt>
          <c:dPt>
            <c:idx val="39"/>
            <c:marker>
              <c:spPr>
                <a:solidFill>
                  <a:srgbClr val="FF00FF"/>
                </a:solidFill>
                <a:ln w="9525">
                  <a:solidFill>
                    <a:srgbClr val="FF00F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96A-4DD3-B28B-A8C5525BE590}"/>
              </c:ext>
            </c:extLst>
          </c:dPt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8999828411279098"/>
                  <c:y val="-0.16144447461308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MT法_実行結果!$E$4:$E$103</c:f>
              <c:numCache>
                <c:formatCode>General</c:formatCode>
                <c:ptCount val="100"/>
                <c:pt idx="0">
                  <c:v>-11</c:v>
                </c:pt>
                <c:pt idx="1">
                  <c:v>13</c:v>
                </c:pt>
                <c:pt idx="2">
                  <c:v>13</c:v>
                </c:pt>
                <c:pt idx="3">
                  <c:v>-7</c:v>
                </c:pt>
                <c:pt idx="4">
                  <c:v>16</c:v>
                </c:pt>
                <c:pt idx="5">
                  <c:v>21</c:v>
                </c:pt>
                <c:pt idx="6">
                  <c:v>5</c:v>
                </c:pt>
                <c:pt idx="7">
                  <c:v>-2</c:v>
                </c:pt>
                <c:pt idx="8">
                  <c:v>4</c:v>
                </c:pt>
                <c:pt idx="9">
                  <c:v>-7</c:v>
                </c:pt>
                <c:pt idx="10">
                  <c:v>-20</c:v>
                </c:pt>
                <c:pt idx="11">
                  <c:v>-3</c:v>
                </c:pt>
                <c:pt idx="12">
                  <c:v>36</c:v>
                </c:pt>
                <c:pt idx="13">
                  <c:v>1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  <c:pt idx="17">
                  <c:v>-13</c:v>
                </c:pt>
                <c:pt idx="18">
                  <c:v>-3</c:v>
                </c:pt>
                <c:pt idx="19">
                  <c:v>-7</c:v>
                </c:pt>
                <c:pt idx="20">
                  <c:v>25</c:v>
                </c:pt>
                <c:pt idx="21">
                  <c:v>-3</c:v>
                </c:pt>
                <c:pt idx="22">
                  <c:v>-5</c:v>
                </c:pt>
                <c:pt idx="23">
                  <c:v>-9</c:v>
                </c:pt>
                <c:pt idx="24">
                  <c:v>2</c:v>
                </c:pt>
                <c:pt idx="25">
                  <c:v>-14</c:v>
                </c:pt>
                <c:pt idx="26">
                  <c:v>-17</c:v>
                </c:pt>
                <c:pt idx="27">
                  <c:v>7</c:v>
                </c:pt>
                <c:pt idx="28">
                  <c:v>13</c:v>
                </c:pt>
                <c:pt idx="29">
                  <c:v>0</c:v>
                </c:pt>
                <c:pt idx="30">
                  <c:v>-6</c:v>
                </c:pt>
                <c:pt idx="31">
                  <c:v>8</c:v>
                </c:pt>
                <c:pt idx="32">
                  <c:v>-8</c:v>
                </c:pt>
                <c:pt idx="33">
                  <c:v>-11</c:v>
                </c:pt>
                <c:pt idx="34">
                  <c:v>-26</c:v>
                </c:pt>
                <c:pt idx="35">
                  <c:v>-13</c:v>
                </c:pt>
                <c:pt idx="36">
                  <c:v>1</c:v>
                </c:pt>
                <c:pt idx="37">
                  <c:v>-1</c:v>
                </c:pt>
                <c:pt idx="38">
                  <c:v>7</c:v>
                </c:pt>
                <c:pt idx="39">
                  <c:v>15</c:v>
                </c:pt>
                <c:pt idx="40">
                  <c:v>12</c:v>
                </c:pt>
                <c:pt idx="41">
                  <c:v>-1</c:v>
                </c:pt>
                <c:pt idx="42">
                  <c:v>-22</c:v>
                </c:pt>
                <c:pt idx="43">
                  <c:v>7</c:v>
                </c:pt>
                <c:pt idx="44">
                  <c:v>15</c:v>
                </c:pt>
                <c:pt idx="45">
                  <c:v>-5</c:v>
                </c:pt>
                <c:pt idx="46">
                  <c:v>-8</c:v>
                </c:pt>
                <c:pt idx="47">
                  <c:v>9</c:v>
                </c:pt>
                <c:pt idx="48">
                  <c:v>-7</c:v>
                </c:pt>
                <c:pt idx="49">
                  <c:v>2</c:v>
                </c:pt>
                <c:pt idx="50">
                  <c:v>-12</c:v>
                </c:pt>
                <c:pt idx="51">
                  <c:v>8</c:v>
                </c:pt>
                <c:pt idx="52">
                  <c:v>7</c:v>
                </c:pt>
                <c:pt idx="53">
                  <c:v>-10</c:v>
                </c:pt>
                <c:pt idx="54">
                  <c:v>-3</c:v>
                </c:pt>
                <c:pt idx="55">
                  <c:v>22</c:v>
                </c:pt>
                <c:pt idx="56">
                  <c:v>15</c:v>
                </c:pt>
                <c:pt idx="57">
                  <c:v>7</c:v>
                </c:pt>
                <c:pt idx="58">
                  <c:v>-15</c:v>
                </c:pt>
                <c:pt idx="59">
                  <c:v>-14</c:v>
                </c:pt>
                <c:pt idx="60">
                  <c:v>-10</c:v>
                </c:pt>
                <c:pt idx="61">
                  <c:v>-6</c:v>
                </c:pt>
                <c:pt idx="62">
                  <c:v>12</c:v>
                </c:pt>
                <c:pt idx="63">
                  <c:v>0</c:v>
                </c:pt>
                <c:pt idx="64">
                  <c:v>30</c:v>
                </c:pt>
                <c:pt idx="65">
                  <c:v>-20</c:v>
                </c:pt>
                <c:pt idx="66">
                  <c:v>-3</c:v>
                </c:pt>
                <c:pt idx="67">
                  <c:v>8</c:v>
                </c:pt>
                <c:pt idx="68">
                  <c:v>5</c:v>
                </c:pt>
                <c:pt idx="69">
                  <c:v>3</c:v>
                </c:pt>
                <c:pt idx="70">
                  <c:v>-16</c:v>
                </c:pt>
                <c:pt idx="71">
                  <c:v>2</c:v>
                </c:pt>
                <c:pt idx="72">
                  <c:v>-15</c:v>
                </c:pt>
                <c:pt idx="73">
                  <c:v>-18</c:v>
                </c:pt>
                <c:pt idx="74">
                  <c:v>8</c:v>
                </c:pt>
                <c:pt idx="75">
                  <c:v>1</c:v>
                </c:pt>
                <c:pt idx="76">
                  <c:v>5</c:v>
                </c:pt>
                <c:pt idx="77">
                  <c:v>7</c:v>
                </c:pt>
                <c:pt idx="78">
                  <c:v>20</c:v>
                </c:pt>
                <c:pt idx="79">
                  <c:v>12</c:v>
                </c:pt>
                <c:pt idx="80">
                  <c:v>-2</c:v>
                </c:pt>
                <c:pt idx="81">
                  <c:v>-8</c:v>
                </c:pt>
                <c:pt idx="82">
                  <c:v>-10</c:v>
                </c:pt>
                <c:pt idx="83">
                  <c:v>-6</c:v>
                </c:pt>
                <c:pt idx="84">
                  <c:v>-7</c:v>
                </c:pt>
                <c:pt idx="85">
                  <c:v>-3</c:v>
                </c:pt>
                <c:pt idx="86">
                  <c:v>8</c:v>
                </c:pt>
                <c:pt idx="87">
                  <c:v>-4</c:v>
                </c:pt>
                <c:pt idx="88">
                  <c:v>3</c:v>
                </c:pt>
                <c:pt idx="89">
                  <c:v>-2</c:v>
                </c:pt>
                <c:pt idx="90">
                  <c:v>1</c:v>
                </c:pt>
                <c:pt idx="91">
                  <c:v>12</c:v>
                </c:pt>
                <c:pt idx="92">
                  <c:v>-9</c:v>
                </c:pt>
                <c:pt idx="93">
                  <c:v>-7</c:v>
                </c:pt>
                <c:pt idx="94">
                  <c:v>-22</c:v>
                </c:pt>
                <c:pt idx="95">
                  <c:v>7</c:v>
                </c:pt>
                <c:pt idx="96">
                  <c:v>3</c:v>
                </c:pt>
                <c:pt idx="97">
                  <c:v>15</c:v>
                </c:pt>
                <c:pt idx="98">
                  <c:v>-2</c:v>
                </c:pt>
                <c:pt idx="99">
                  <c:v>3</c:v>
                </c:pt>
              </c:numCache>
            </c:numRef>
          </c:xVal>
          <c:yVal>
            <c:numRef>
              <c:f>MT法_実行結果!$F$4:$F$103</c:f>
              <c:numCache>
                <c:formatCode>General</c:formatCode>
                <c:ptCount val="100"/>
                <c:pt idx="0">
                  <c:v>-6</c:v>
                </c:pt>
                <c:pt idx="1">
                  <c:v>8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19</c:v>
                </c:pt>
                <c:pt idx="6">
                  <c:v>10</c:v>
                </c:pt>
                <c:pt idx="7">
                  <c:v>-3</c:v>
                </c:pt>
                <c:pt idx="8">
                  <c:v>3</c:v>
                </c:pt>
                <c:pt idx="9">
                  <c:v>-6</c:v>
                </c:pt>
                <c:pt idx="10">
                  <c:v>-16</c:v>
                </c:pt>
                <c:pt idx="11">
                  <c:v>3</c:v>
                </c:pt>
                <c:pt idx="12">
                  <c:v>34</c:v>
                </c:pt>
                <c:pt idx="13">
                  <c:v>-5</c:v>
                </c:pt>
                <c:pt idx="14">
                  <c:v>2</c:v>
                </c:pt>
                <c:pt idx="15">
                  <c:v>2</c:v>
                </c:pt>
                <c:pt idx="16">
                  <c:v>-2</c:v>
                </c:pt>
                <c:pt idx="17">
                  <c:v>-18</c:v>
                </c:pt>
                <c:pt idx="18">
                  <c:v>-8</c:v>
                </c:pt>
                <c:pt idx="19">
                  <c:v>-5</c:v>
                </c:pt>
                <c:pt idx="20">
                  <c:v>19</c:v>
                </c:pt>
                <c:pt idx="21">
                  <c:v>-7</c:v>
                </c:pt>
                <c:pt idx="22">
                  <c:v>-6</c:v>
                </c:pt>
                <c:pt idx="23">
                  <c:v>-11</c:v>
                </c:pt>
                <c:pt idx="24">
                  <c:v>-2</c:v>
                </c:pt>
                <c:pt idx="25">
                  <c:v>-9</c:v>
                </c:pt>
                <c:pt idx="26">
                  <c:v>-18</c:v>
                </c:pt>
                <c:pt idx="27">
                  <c:v>10</c:v>
                </c:pt>
                <c:pt idx="28">
                  <c:v>5</c:v>
                </c:pt>
                <c:pt idx="29">
                  <c:v>21</c:v>
                </c:pt>
                <c:pt idx="30">
                  <c:v>-8</c:v>
                </c:pt>
                <c:pt idx="31">
                  <c:v>-1</c:v>
                </c:pt>
                <c:pt idx="32">
                  <c:v>-3</c:v>
                </c:pt>
                <c:pt idx="33">
                  <c:v>-8</c:v>
                </c:pt>
                <c:pt idx="34">
                  <c:v>-23</c:v>
                </c:pt>
                <c:pt idx="35">
                  <c:v>-15</c:v>
                </c:pt>
                <c:pt idx="36">
                  <c:v>3</c:v>
                </c:pt>
                <c:pt idx="37">
                  <c:v>3</c:v>
                </c:pt>
                <c:pt idx="38">
                  <c:v>10</c:v>
                </c:pt>
                <c:pt idx="39">
                  <c:v>15</c:v>
                </c:pt>
                <c:pt idx="40">
                  <c:v>2</c:v>
                </c:pt>
                <c:pt idx="41">
                  <c:v>1</c:v>
                </c:pt>
                <c:pt idx="42">
                  <c:v>-18</c:v>
                </c:pt>
                <c:pt idx="43">
                  <c:v>13</c:v>
                </c:pt>
                <c:pt idx="44">
                  <c:v>9</c:v>
                </c:pt>
                <c:pt idx="45">
                  <c:v>-7</c:v>
                </c:pt>
                <c:pt idx="46">
                  <c:v>-4</c:v>
                </c:pt>
                <c:pt idx="47">
                  <c:v>5</c:v>
                </c:pt>
                <c:pt idx="48">
                  <c:v>-10</c:v>
                </c:pt>
                <c:pt idx="49">
                  <c:v>2</c:v>
                </c:pt>
                <c:pt idx="50">
                  <c:v>-2</c:v>
                </c:pt>
                <c:pt idx="51">
                  <c:v>-3</c:v>
                </c:pt>
                <c:pt idx="52">
                  <c:v>5</c:v>
                </c:pt>
                <c:pt idx="53">
                  <c:v>-12</c:v>
                </c:pt>
                <c:pt idx="54">
                  <c:v>10</c:v>
                </c:pt>
                <c:pt idx="55">
                  <c:v>8</c:v>
                </c:pt>
                <c:pt idx="56">
                  <c:v>22</c:v>
                </c:pt>
                <c:pt idx="57">
                  <c:v>8</c:v>
                </c:pt>
                <c:pt idx="58">
                  <c:v>-20</c:v>
                </c:pt>
                <c:pt idx="59">
                  <c:v>-8</c:v>
                </c:pt>
                <c:pt idx="60">
                  <c:v>-11</c:v>
                </c:pt>
                <c:pt idx="61">
                  <c:v>-15</c:v>
                </c:pt>
                <c:pt idx="62">
                  <c:v>-2</c:v>
                </c:pt>
                <c:pt idx="63">
                  <c:v>-13</c:v>
                </c:pt>
                <c:pt idx="64">
                  <c:v>20</c:v>
                </c:pt>
                <c:pt idx="65">
                  <c:v>-21</c:v>
                </c:pt>
                <c:pt idx="66">
                  <c:v>1</c:v>
                </c:pt>
                <c:pt idx="67">
                  <c:v>7</c:v>
                </c:pt>
                <c:pt idx="68">
                  <c:v>-10</c:v>
                </c:pt>
                <c:pt idx="69">
                  <c:v>-2</c:v>
                </c:pt>
                <c:pt idx="70">
                  <c:v>-10</c:v>
                </c:pt>
                <c:pt idx="71">
                  <c:v>-8</c:v>
                </c:pt>
                <c:pt idx="72">
                  <c:v>-5</c:v>
                </c:pt>
                <c:pt idx="73">
                  <c:v>-10</c:v>
                </c:pt>
                <c:pt idx="74">
                  <c:v>-5</c:v>
                </c:pt>
                <c:pt idx="75">
                  <c:v>6</c:v>
                </c:pt>
                <c:pt idx="76">
                  <c:v>-1</c:v>
                </c:pt>
                <c:pt idx="77">
                  <c:v>12</c:v>
                </c:pt>
                <c:pt idx="78">
                  <c:v>22</c:v>
                </c:pt>
                <c:pt idx="79">
                  <c:v>15</c:v>
                </c:pt>
                <c:pt idx="80">
                  <c:v>1</c:v>
                </c:pt>
                <c:pt idx="81">
                  <c:v>3</c:v>
                </c:pt>
                <c:pt idx="82">
                  <c:v>-5</c:v>
                </c:pt>
                <c:pt idx="83">
                  <c:v>6</c:v>
                </c:pt>
                <c:pt idx="84">
                  <c:v>1</c:v>
                </c:pt>
                <c:pt idx="85">
                  <c:v>8</c:v>
                </c:pt>
                <c:pt idx="86">
                  <c:v>2</c:v>
                </c:pt>
                <c:pt idx="87">
                  <c:v>3</c:v>
                </c:pt>
                <c:pt idx="88">
                  <c:v>0</c:v>
                </c:pt>
                <c:pt idx="89">
                  <c:v>6</c:v>
                </c:pt>
                <c:pt idx="90">
                  <c:v>-1</c:v>
                </c:pt>
                <c:pt idx="91">
                  <c:v>1</c:v>
                </c:pt>
                <c:pt idx="92">
                  <c:v>-2</c:v>
                </c:pt>
                <c:pt idx="93">
                  <c:v>-3</c:v>
                </c:pt>
                <c:pt idx="94">
                  <c:v>-18</c:v>
                </c:pt>
                <c:pt idx="95">
                  <c:v>5</c:v>
                </c:pt>
                <c:pt idx="96">
                  <c:v>10</c:v>
                </c:pt>
                <c:pt idx="97">
                  <c:v>8</c:v>
                </c:pt>
                <c:pt idx="98">
                  <c:v>-10</c:v>
                </c:pt>
                <c:pt idx="9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6A-4DD3-B28B-A8C5525BE59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dPt>
            <c:idx val="1"/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96A-4DD3-B28B-A8C5525BE590}"/>
              </c:ext>
            </c:extLst>
          </c:dPt>
          <c:xVal>
            <c:numRef>
              <c:f>MT法_実行結果!$Q$4:$Q$5</c:f>
              <c:numCache>
                <c:formatCode>General</c:formatCode>
                <c:ptCount val="2"/>
                <c:pt idx="0">
                  <c:v>-18.762499999999999</c:v>
                </c:pt>
                <c:pt idx="1">
                  <c:v>15.009999999999998</c:v>
                </c:pt>
              </c:numCache>
            </c:numRef>
          </c:xVal>
          <c:yVal>
            <c:numRef>
              <c:f>MT法_実行結果!$R$4:$R$5</c:f>
              <c:numCache>
                <c:formatCode>General</c:formatCode>
                <c:ptCount val="2"/>
                <c:pt idx="0">
                  <c:v>25</c:v>
                </c:pt>
                <c:pt idx="1">
                  <c:v>-20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6A-4DD3-B28B-A8C5525BE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841728"/>
        <c:axId val="142843264"/>
      </c:scatterChart>
      <c:valAx>
        <c:axId val="14284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843264"/>
        <c:crosses val="autoZero"/>
        <c:crossBetween val="midCat"/>
      </c:valAx>
      <c:valAx>
        <c:axId val="14284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841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201766</xdr:colOff>
      <xdr:row>0</xdr:row>
      <xdr:rowOff>123825</xdr:rowOff>
    </xdr:from>
    <xdr:to>
      <xdr:col>9</xdr:col>
      <xdr:colOff>36012</xdr:colOff>
      <xdr:row>25</xdr:row>
      <xdr:rowOff>66675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766" y="123825"/>
          <a:ext cx="6006446" cy="4229100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295274</xdr:colOff>
      <xdr:row>0</xdr:row>
      <xdr:rowOff>87704</xdr:rowOff>
    </xdr:from>
    <xdr:to>
      <xdr:col>17</xdr:col>
      <xdr:colOff>657104</xdr:colOff>
      <xdr:row>25</xdr:row>
      <xdr:rowOff>76200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7474" y="87704"/>
          <a:ext cx="5848230" cy="4274746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266701</xdr:colOff>
      <xdr:row>26</xdr:row>
      <xdr:rowOff>115582</xdr:rowOff>
    </xdr:from>
    <xdr:to>
      <xdr:col>8</xdr:col>
      <xdr:colOff>609601</xdr:colOff>
      <xdr:row>51</xdr:row>
      <xdr:rowOff>156519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6701" y="4573282"/>
          <a:ext cx="5829300" cy="4327187"/>
        </a:xfrm>
        <a:prstGeom prst="rect">
          <a:avLst/>
        </a:prstGeom>
      </xdr:spPr>
    </xdr:pic>
    <xdr:clientData/>
  </xdr:twoCellAnchor>
  <xdr:twoCellAnchor editAs="oneCell">
    <xdr:from>
      <xdr:col>9</xdr:col>
      <xdr:colOff>276224</xdr:colOff>
      <xdr:row>27</xdr:row>
      <xdr:rowOff>13235</xdr:rowOff>
    </xdr:from>
    <xdr:to>
      <xdr:col>18</xdr:col>
      <xdr:colOff>47487</xdr:colOff>
      <xdr:row>39</xdr:row>
      <xdr:rowOff>47625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48424" y="4642385"/>
          <a:ext cx="5943463" cy="2091790"/>
        </a:xfrm>
        <a:prstGeom prst="rect">
          <a:avLst/>
        </a:prstGeom>
      </xdr:spPr>
    </xdr:pic>
    <xdr:clientData/>
  </xdr:twoCellAnchor>
  <xdr:twoCellAnchor editAs="oneCell">
    <xdr:from>
      <xdr:col>9</xdr:col>
      <xdr:colOff>276225</xdr:colOff>
      <xdr:row>40</xdr:row>
      <xdr:rowOff>115111</xdr:rowOff>
    </xdr:from>
    <xdr:to>
      <xdr:col>16</xdr:col>
      <xdr:colOff>238125</xdr:colOff>
      <xdr:row>53</xdr:row>
      <xdr:rowOff>34529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48425" y="6973111"/>
          <a:ext cx="4762500" cy="2148268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390526</xdr:colOff>
      <xdr:row>54</xdr:row>
      <xdr:rowOff>169025</xdr:rowOff>
    </xdr:from>
    <xdr:to>
      <xdr:col>7</xdr:col>
      <xdr:colOff>628650</xdr:colOff>
      <xdr:row>79</xdr:row>
      <xdr:rowOff>56397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0526" y="9427325"/>
          <a:ext cx="5038724" cy="4173622"/>
        </a:xfrm>
        <a:prstGeom prst="rect">
          <a:avLst/>
        </a:prstGeom>
      </xdr:spPr>
    </xdr:pic>
    <xdr:clientData/>
  </xdr:twoCellAnchor>
  <xdr:twoCellAnchor editAs="oneCell">
    <xdr:from>
      <xdr:col>8</xdr:col>
      <xdr:colOff>304799</xdr:colOff>
      <xdr:row>54</xdr:row>
      <xdr:rowOff>66261</xdr:rowOff>
    </xdr:from>
    <xdr:to>
      <xdr:col>17</xdr:col>
      <xdr:colOff>111588</xdr:colOff>
      <xdr:row>79</xdr:row>
      <xdr:rowOff>85724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91199" y="9324561"/>
          <a:ext cx="5978989" cy="4305713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79</xdr:row>
      <xdr:rowOff>133350</xdr:rowOff>
    </xdr:from>
    <xdr:to>
      <xdr:col>8</xdr:col>
      <xdr:colOff>8206</xdr:colOff>
      <xdr:row>103</xdr:row>
      <xdr:rowOff>123084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2875" y="13677900"/>
          <a:ext cx="5351731" cy="4104534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561975</xdr:colOff>
      <xdr:row>80</xdr:row>
      <xdr:rowOff>9524</xdr:rowOff>
    </xdr:from>
    <xdr:to>
      <xdr:col>16</xdr:col>
      <xdr:colOff>230243</xdr:colOff>
      <xdr:row>103</xdr:row>
      <xdr:rowOff>116745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48375" y="13725524"/>
          <a:ext cx="5154668" cy="40505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104</xdr:row>
      <xdr:rowOff>66768</xdr:rowOff>
    </xdr:from>
    <xdr:to>
      <xdr:col>8</xdr:col>
      <xdr:colOff>266700</xdr:colOff>
      <xdr:row>128</xdr:row>
      <xdr:rowOff>27884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85750" y="17897568"/>
          <a:ext cx="5467350" cy="4075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249555</xdr:colOff>
      <xdr:row>5</xdr:row>
      <xdr:rowOff>104774</xdr:rowOff>
    </xdr:from>
    <xdr:to>
      <xdr:col>17</xdr:col>
      <xdr:colOff>657225</xdr:colOff>
      <xdr:row>28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257175</xdr:colOff>
      <xdr:row>5</xdr:row>
      <xdr:rowOff>57150</xdr:rowOff>
    </xdr:from>
    <xdr:to>
      <xdr:col>24</xdr:col>
      <xdr:colOff>76200</xdr:colOff>
      <xdr:row>27</xdr:row>
      <xdr:rowOff>152400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847725</xdr:colOff>
      <xdr:row>0</xdr:row>
      <xdr:rowOff>142875</xdr:rowOff>
    </xdr:from>
    <xdr:to>
      <xdr:col>8</xdr:col>
      <xdr:colOff>1018911</xdr:colOff>
      <xdr:row>1</xdr:row>
      <xdr:rowOff>314265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86325" y="142875"/>
          <a:ext cx="2114286" cy="4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</xdr:colOff>
      <xdr:row>0</xdr:row>
      <xdr:rowOff>66675</xdr:rowOff>
    </xdr:from>
    <xdr:to>
      <xdr:col>13</xdr:col>
      <xdr:colOff>95040</xdr:colOff>
      <xdr:row>1</xdr:row>
      <xdr:rowOff>304732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34250" y="66675"/>
          <a:ext cx="1676190" cy="5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38101</xdr:rowOff>
    </xdr:from>
    <xdr:to>
      <xdr:col>16</xdr:col>
      <xdr:colOff>658178</xdr:colOff>
      <xdr:row>1</xdr:row>
      <xdr:rowOff>381001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91625" y="38101"/>
          <a:ext cx="2315528" cy="647700"/>
        </a:xfrm>
        <a:prstGeom prst="rect">
          <a:avLst/>
        </a:prstGeom>
      </xdr:spPr>
    </xdr:pic>
    <xdr:clientData/>
  </xdr:twoCellAnchor>
  <xdr:twoCellAnchor>
    <xdr:from>
      <xdr:col>17</xdr:col>
      <xdr:colOff>161925</xdr:colOff>
      <xdr:row>7</xdr:row>
      <xdr:rowOff>47625</xdr:rowOff>
    </xdr:from>
    <xdr:to>
      <xdr:col>17</xdr:col>
      <xdr:colOff>377925</xdr:colOff>
      <xdr:row>8</xdr:row>
      <xdr:rowOff>92175</xdr:rowOff>
    </xdr:to>
    <xdr:sp macro="" textlink="">
      <xdr:nvSpPr>
        <xdr:cNvPr id="7" name="楕円 6"/>
        <xdr:cNvSpPr/>
      </xdr:nvSpPr>
      <xdr:spPr>
        <a:xfrm>
          <a:off x="11696700" y="1657350"/>
          <a:ext cx="216000" cy="216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571500</xdr:colOff>
      <xdr:row>10</xdr:row>
      <xdr:rowOff>142875</xdr:rowOff>
    </xdr:from>
    <xdr:to>
      <xdr:col>15</xdr:col>
      <xdr:colOff>101700</xdr:colOff>
      <xdr:row>12</xdr:row>
      <xdr:rowOff>15975</xdr:rowOff>
    </xdr:to>
    <xdr:sp macro="" textlink="">
      <xdr:nvSpPr>
        <xdr:cNvPr id="8" name="楕円 7"/>
        <xdr:cNvSpPr/>
      </xdr:nvSpPr>
      <xdr:spPr>
        <a:xfrm>
          <a:off x="10048875" y="2266950"/>
          <a:ext cx="216000" cy="216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552450</xdr:colOff>
      <xdr:row>12</xdr:row>
      <xdr:rowOff>47625</xdr:rowOff>
    </xdr:from>
    <xdr:to>
      <xdr:col>16</xdr:col>
      <xdr:colOff>82650</xdr:colOff>
      <xdr:row>13</xdr:row>
      <xdr:rowOff>92175</xdr:rowOff>
    </xdr:to>
    <xdr:sp macro="" textlink="">
      <xdr:nvSpPr>
        <xdr:cNvPr id="9" name="楕円 8"/>
        <xdr:cNvSpPr/>
      </xdr:nvSpPr>
      <xdr:spPr>
        <a:xfrm>
          <a:off x="10715625" y="2514600"/>
          <a:ext cx="216000" cy="216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17</xdr:col>
      <xdr:colOff>190500</xdr:colOff>
      <xdr:row>15</xdr:row>
      <xdr:rowOff>57150</xdr:rowOff>
    </xdr:to>
    <xdr:cxnSp macro="">
      <xdr:nvCxnSpPr>
        <xdr:cNvPr id="10" name="直線矢印コネクタ 9"/>
        <xdr:cNvCxnSpPr/>
      </xdr:nvCxnSpPr>
      <xdr:spPr>
        <a:xfrm flipV="1">
          <a:off x="7791450" y="1781175"/>
          <a:ext cx="3933825" cy="12573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38100</xdr:rowOff>
    </xdr:from>
    <xdr:to>
      <xdr:col>14</xdr:col>
      <xdr:colOff>628650</xdr:colOff>
      <xdr:row>32</xdr:row>
      <xdr:rowOff>114300</xdr:rowOff>
    </xdr:to>
    <xdr:cxnSp macro="">
      <xdr:nvCxnSpPr>
        <xdr:cNvPr id="11" name="直線矢印コネクタ 10"/>
        <xdr:cNvCxnSpPr/>
      </xdr:nvCxnSpPr>
      <xdr:spPr>
        <a:xfrm flipV="1">
          <a:off x="7791450" y="2505075"/>
          <a:ext cx="2314575" cy="35052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723900</xdr:colOff>
      <xdr:row>13</xdr:row>
      <xdr:rowOff>104775</xdr:rowOff>
    </xdr:from>
    <xdr:to>
      <xdr:col>15</xdr:col>
      <xdr:colOff>628650</xdr:colOff>
      <xdr:row>42</xdr:row>
      <xdr:rowOff>85725</xdr:rowOff>
    </xdr:to>
    <xdr:cxnSp macro="">
      <xdr:nvCxnSpPr>
        <xdr:cNvPr id="12" name="直線矢印コネクタ 11"/>
        <xdr:cNvCxnSpPr/>
      </xdr:nvCxnSpPr>
      <xdr:spPr>
        <a:xfrm flipV="1">
          <a:off x="7762875" y="2743200"/>
          <a:ext cx="3028950" cy="4953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1047750</xdr:colOff>
      <xdr:row>1</xdr:row>
      <xdr:rowOff>219075</xdr:rowOff>
    </xdr:from>
    <xdr:to>
      <xdr:col>7</xdr:col>
      <xdr:colOff>180975</xdr:colOff>
      <xdr:row>2</xdr:row>
      <xdr:rowOff>95250</xdr:rowOff>
    </xdr:to>
    <xdr:cxnSp macro="">
      <xdr:nvCxnSpPr>
        <xdr:cNvPr id="13" name="直線矢印コネクタ 12"/>
        <xdr:cNvCxnSpPr/>
      </xdr:nvCxnSpPr>
      <xdr:spPr>
        <a:xfrm>
          <a:off x="5086350" y="523875"/>
          <a:ext cx="390525" cy="3143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1</xdr:row>
      <xdr:rowOff>180975</xdr:rowOff>
    </xdr:from>
    <xdr:to>
      <xdr:col>8</xdr:col>
      <xdr:colOff>400050</xdr:colOff>
      <xdr:row>2</xdr:row>
      <xdr:rowOff>57150</xdr:rowOff>
    </xdr:to>
    <xdr:cxnSp macro="">
      <xdr:nvCxnSpPr>
        <xdr:cNvPr id="14" name="直線矢印コネクタ 13"/>
        <xdr:cNvCxnSpPr/>
      </xdr:nvCxnSpPr>
      <xdr:spPr>
        <a:xfrm>
          <a:off x="6238875" y="485775"/>
          <a:ext cx="142875" cy="3143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1</xdr:row>
      <xdr:rowOff>133350</xdr:rowOff>
    </xdr:from>
    <xdr:to>
      <xdr:col>9</xdr:col>
      <xdr:colOff>409575</xdr:colOff>
      <xdr:row>2</xdr:row>
      <xdr:rowOff>19050</xdr:rowOff>
    </xdr:to>
    <xdr:cxnSp macro="">
      <xdr:nvCxnSpPr>
        <xdr:cNvPr id="15" name="直線矢印コネクタ 14"/>
        <xdr:cNvCxnSpPr/>
      </xdr:nvCxnSpPr>
      <xdr:spPr>
        <a:xfrm flipH="1">
          <a:off x="7429500" y="438150"/>
          <a:ext cx="19050" cy="3238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</xdr:row>
      <xdr:rowOff>142875</xdr:rowOff>
    </xdr:from>
    <xdr:to>
      <xdr:col>13</xdr:col>
      <xdr:colOff>485775</xdr:colOff>
      <xdr:row>2</xdr:row>
      <xdr:rowOff>47625</xdr:rowOff>
    </xdr:to>
    <xdr:cxnSp macro="">
      <xdr:nvCxnSpPr>
        <xdr:cNvPr id="16" name="直線矢印コネクタ 15"/>
        <xdr:cNvCxnSpPr/>
      </xdr:nvCxnSpPr>
      <xdr:spPr>
        <a:xfrm flipH="1">
          <a:off x="8639175" y="447675"/>
          <a:ext cx="752475" cy="3429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249555</xdr:colOff>
      <xdr:row>5</xdr:row>
      <xdr:rowOff>104774</xdr:rowOff>
    </xdr:from>
    <xdr:to>
      <xdr:col>17</xdr:col>
      <xdr:colOff>657225</xdr:colOff>
      <xdr:row>28</xdr:row>
      <xdr:rowOff>66675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257175</xdr:colOff>
      <xdr:row>5</xdr:row>
      <xdr:rowOff>57150</xdr:rowOff>
    </xdr:from>
    <xdr:to>
      <xdr:col>24</xdr:col>
      <xdr:colOff>76200</xdr:colOff>
      <xdr:row>27</xdr:row>
      <xdr:rowOff>152400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847725</xdr:colOff>
      <xdr:row>0</xdr:row>
      <xdr:rowOff>142875</xdr:rowOff>
    </xdr:from>
    <xdr:to>
      <xdr:col>8</xdr:col>
      <xdr:colOff>1018911</xdr:colOff>
      <xdr:row>1</xdr:row>
      <xdr:rowOff>314265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86325" y="142875"/>
          <a:ext cx="2114286" cy="4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</xdr:colOff>
      <xdr:row>0</xdr:row>
      <xdr:rowOff>66675</xdr:rowOff>
    </xdr:from>
    <xdr:to>
      <xdr:col>13</xdr:col>
      <xdr:colOff>104565</xdr:colOff>
      <xdr:row>1</xdr:row>
      <xdr:rowOff>304732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34250" y="66675"/>
          <a:ext cx="1676190" cy="5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38101</xdr:rowOff>
    </xdr:from>
    <xdr:to>
      <xdr:col>16</xdr:col>
      <xdr:colOff>658178</xdr:colOff>
      <xdr:row>1</xdr:row>
      <xdr:rowOff>381001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91625" y="38101"/>
          <a:ext cx="2315528" cy="647700"/>
        </a:xfrm>
        <a:prstGeom prst="rect">
          <a:avLst/>
        </a:prstGeom>
      </xdr:spPr>
    </xdr:pic>
    <xdr:clientData/>
  </xdr:twoCellAnchor>
  <xdr:twoCellAnchor>
    <xdr:from>
      <xdr:col>17</xdr:col>
      <xdr:colOff>161925</xdr:colOff>
      <xdr:row>7</xdr:row>
      <xdr:rowOff>47625</xdr:rowOff>
    </xdr:from>
    <xdr:to>
      <xdr:col>17</xdr:col>
      <xdr:colOff>377925</xdr:colOff>
      <xdr:row>8</xdr:row>
      <xdr:rowOff>92175</xdr:rowOff>
    </xdr:to>
    <xdr:sp macro="" textlink="">
      <xdr:nvSpPr>
        <xdr:cNvPr id="8" name="楕円 7"/>
        <xdr:cNvSpPr/>
      </xdr:nvSpPr>
      <xdr:spPr>
        <a:xfrm>
          <a:off x="11696700" y="1657350"/>
          <a:ext cx="216000" cy="216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571500</xdr:colOff>
      <xdr:row>10</xdr:row>
      <xdr:rowOff>142875</xdr:rowOff>
    </xdr:from>
    <xdr:to>
      <xdr:col>15</xdr:col>
      <xdr:colOff>101700</xdr:colOff>
      <xdr:row>12</xdr:row>
      <xdr:rowOff>15975</xdr:rowOff>
    </xdr:to>
    <xdr:sp macro="" textlink="">
      <xdr:nvSpPr>
        <xdr:cNvPr id="9" name="楕円 8"/>
        <xdr:cNvSpPr/>
      </xdr:nvSpPr>
      <xdr:spPr>
        <a:xfrm>
          <a:off x="10048875" y="2266950"/>
          <a:ext cx="216000" cy="216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552450</xdr:colOff>
      <xdr:row>12</xdr:row>
      <xdr:rowOff>47625</xdr:rowOff>
    </xdr:from>
    <xdr:to>
      <xdr:col>16</xdr:col>
      <xdr:colOff>82650</xdr:colOff>
      <xdr:row>13</xdr:row>
      <xdr:rowOff>92175</xdr:rowOff>
    </xdr:to>
    <xdr:sp macro="" textlink="">
      <xdr:nvSpPr>
        <xdr:cNvPr id="10" name="楕円 9"/>
        <xdr:cNvSpPr/>
      </xdr:nvSpPr>
      <xdr:spPr>
        <a:xfrm>
          <a:off x="10715625" y="2514600"/>
          <a:ext cx="216000" cy="216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17</xdr:col>
      <xdr:colOff>190500</xdr:colOff>
      <xdr:row>15</xdr:row>
      <xdr:rowOff>57150</xdr:rowOff>
    </xdr:to>
    <xdr:cxnSp macro="">
      <xdr:nvCxnSpPr>
        <xdr:cNvPr id="12" name="直線矢印コネクタ 11"/>
        <xdr:cNvCxnSpPr/>
      </xdr:nvCxnSpPr>
      <xdr:spPr>
        <a:xfrm flipV="1">
          <a:off x="7791450" y="1781175"/>
          <a:ext cx="3933825" cy="12573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38100</xdr:rowOff>
    </xdr:from>
    <xdr:to>
      <xdr:col>14</xdr:col>
      <xdr:colOff>628650</xdr:colOff>
      <xdr:row>32</xdr:row>
      <xdr:rowOff>114300</xdr:rowOff>
    </xdr:to>
    <xdr:cxnSp macro="">
      <xdr:nvCxnSpPr>
        <xdr:cNvPr id="13" name="直線矢印コネクタ 12"/>
        <xdr:cNvCxnSpPr/>
      </xdr:nvCxnSpPr>
      <xdr:spPr>
        <a:xfrm flipV="1">
          <a:off x="7791450" y="2505075"/>
          <a:ext cx="2314575" cy="35052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723900</xdr:colOff>
      <xdr:row>13</xdr:row>
      <xdr:rowOff>104775</xdr:rowOff>
    </xdr:from>
    <xdr:to>
      <xdr:col>15</xdr:col>
      <xdr:colOff>628650</xdr:colOff>
      <xdr:row>42</xdr:row>
      <xdr:rowOff>85725</xdr:rowOff>
    </xdr:to>
    <xdr:cxnSp macro="">
      <xdr:nvCxnSpPr>
        <xdr:cNvPr id="15" name="直線矢印コネクタ 14"/>
        <xdr:cNvCxnSpPr/>
      </xdr:nvCxnSpPr>
      <xdr:spPr>
        <a:xfrm flipV="1">
          <a:off x="7762875" y="2743200"/>
          <a:ext cx="3028950" cy="4953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1047750</xdr:colOff>
      <xdr:row>1</xdr:row>
      <xdr:rowOff>219075</xdr:rowOff>
    </xdr:from>
    <xdr:to>
      <xdr:col>7</xdr:col>
      <xdr:colOff>180975</xdr:colOff>
      <xdr:row>2</xdr:row>
      <xdr:rowOff>95250</xdr:rowOff>
    </xdr:to>
    <xdr:cxnSp macro="">
      <xdr:nvCxnSpPr>
        <xdr:cNvPr id="17" name="直線矢印コネクタ 16"/>
        <xdr:cNvCxnSpPr/>
      </xdr:nvCxnSpPr>
      <xdr:spPr>
        <a:xfrm>
          <a:off x="5086350" y="523875"/>
          <a:ext cx="390525" cy="3143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1</xdr:row>
      <xdr:rowOff>180975</xdr:rowOff>
    </xdr:from>
    <xdr:to>
      <xdr:col>8</xdr:col>
      <xdr:colOff>400050</xdr:colOff>
      <xdr:row>2</xdr:row>
      <xdr:rowOff>57150</xdr:rowOff>
    </xdr:to>
    <xdr:cxnSp macro="">
      <xdr:nvCxnSpPr>
        <xdr:cNvPr id="21" name="直線矢印コネクタ 20"/>
        <xdr:cNvCxnSpPr/>
      </xdr:nvCxnSpPr>
      <xdr:spPr>
        <a:xfrm>
          <a:off x="6238875" y="485775"/>
          <a:ext cx="142875" cy="3143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1</xdr:row>
      <xdr:rowOff>133350</xdr:rowOff>
    </xdr:from>
    <xdr:to>
      <xdr:col>9</xdr:col>
      <xdr:colOff>409575</xdr:colOff>
      <xdr:row>2</xdr:row>
      <xdr:rowOff>19050</xdr:rowOff>
    </xdr:to>
    <xdr:cxnSp macro="">
      <xdr:nvCxnSpPr>
        <xdr:cNvPr id="23" name="直線矢印コネクタ 22"/>
        <xdr:cNvCxnSpPr/>
      </xdr:nvCxnSpPr>
      <xdr:spPr>
        <a:xfrm flipH="1">
          <a:off x="7429500" y="438150"/>
          <a:ext cx="19050" cy="3238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</xdr:row>
      <xdr:rowOff>142875</xdr:rowOff>
    </xdr:from>
    <xdr:to>
      <xdr:col>13</xdr:col>
      <xdr:colOff>485775</xdr:colOff>
      <xdr:row>2</xdr:row>
      <xdr:rowOff>47625</xdr:rowOff>
    </xdr:to>
    <xdr:cxnSp macro="">
      <xdr:nvCxnSpPr>
        <xdr:cNvPr id="25" name="直線矢印コネクタ 24"/>
        <xdr:cNvCxnSpPr/>
      </xdr:nvCxnSpPr>
      <xdr:spPr>
        <a:xfrm flipH="1">
          <a:off x="8639175" y="447675"/>
          <a:ext cx="752475" cy="3429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27;&#25104;&#20998;&#20998;&#26512;&#12527;&#12540;&#12463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理"/>
      <sheetName val="主成分_ﾜｰｸ"/>
      <sheetName val="主成分_実行結果"/>
      <sheetName val="Minitab手順"/>
    </sheetNames>
    <sheetDataSet>
      <sheetData sheetId="0" refreshError="1"/>
      <sheetData sheetId="1" refreshError="1"/>
      <sheetData sheetId="2">
        <row r="3">
          <cell r="C3">
            <v>39</v>
          </cell>
          <cell r="D3">
            <v>44</v>
          </cell>
          <cell r="I3">
            <v>27.484000000000009</v>
          </cell>
          <cell r="J3">
            <v>80</v>
          </cell>
        </row>
        <row r="4">
          <cell r="C4">
            <v>63</v>
          </cell>
          <cell r="D4">
            <v>58</v>
          </cell>
          <cell r="I4">
            <v>72.51400000000001</v>
          </cell>
          <cell r="J4">
            <v>20</v>
          </cell>
        </row>
        <row r="5">
          <cell r="C5">
            <v>63</v>
          </cell>
          <cell r="D5">
            <v>60</v>
          </cell>
        </row>
        <row r="6">
          <cell r="C6">
            <v>43</v>
          </cell>
          <cell r="D6">
            <v>50</v>
          </cell>
        </row>
        <row r="7">
          <cell r="C7">
            <v>66</v>
          </cell>
          <cell r="D7">
            <v>60</v>
          </cell>
        </row>
        <row r="8">
          <cell r="C8">
            <v>71</v>
          </cell>
          <cell r="D8">
            <v>69</v>
          </cell>
        </row>
        <row r="9">
          <cell r="C9">
            <v>55</v>
          </cell>
          <cell r="D9">
            <v>60</v>
          </cell>
        </row>
        <row r="10">
          <cell r="C10">
            <v>48</v>
          </cell>
          <cell r="D10">
            <v>47</v>
          </cell>
        </row>
        <row r="11">
          <cell r="C11">
            <v>54</v>
          </cell>
          <cell r="D11">
            <v>53</v>
          </cell>
        </row>
        <row r="12">
          <cell r="C12">
            <v>43</v>
          </cell>
          <cell r="D12">
            <v>44</v>
          </cell>
        </row>
        <row r="13">
          <cell r="C13">
            <v>30</v>
          </cell>
          <cell r="D13">
            <v>34</v>
          </cell>
        </row>
        <row r="14">
          <cell r="C14">
            <v>47</v>
          </cell>
          <cell r="D14">
            <v>53</v>
          </cell>
        </row>
        <row r="15">
          <cell r="C15">
            <v>86</v>
          </cell>
          <cell r="D15">
            <v>84</v>
          </cell>
        </row>
        <row r="16">
          <cell r="C16">
            <v>51</v>
          </cell>
          <cell r="D16">
            <v>45</v>
          </cell>
        </row>
        <row r="17">
          <cell r="C17">
            <v>47</v>
          </cell>
          <cell r="D17">
            <v>52</v>
          </cell>
        </row>
        <row r="18">
          <cell r="C18">
            <v>50</v>
          </cell>
          <cell r="D18">
            <v>52</v>
          </cell>
        </row>
        <row r="19">
          <cell r="C19">
            <v>50</v>
          </cell>
          <cell r="D19">
            <v>48</v>
          </cell>
        </row>
        <row r="20">
          <cell r="C20">
            <v>37</v>
          </cell>
          <cell r="D20">
            <v>32</v>
          </cell>
        </row>
        <row r="21">
          <cell r="C21">
            <v>47</v>
          </cell>
          <cell r="D21">
            <v>42</v>
          </cell>
        </row>
        <row r="22">
          <cell r="C22">
            <v>43</v>
          </cell>
          <cell r="D22">
            <v>45</v>
          </cell>
        </row>
        <row r="23">
          <cell r="C23">
            <v>75</v>
          </cell>
          <cell r="D23">
            <v>69</v>
          </cell>
        </row>
        <row r="24">
          <cell r="C24">
            <v>47</v>
          </cell>
          <cell r="D24">
            <v>43</v>
          </cell>
        </row>
        <row r="25">
          <cell r="C25">
            <v>45</v>
          </cell>
          <cell r="D25">
            <v>44</v>
          </cell>
        </row>
        <row r="26">
          <cell r="C26">
            <v>41</v>
          </cell>
          <cell r="D26">
            <v>39</v>
          </cell>
        </row>
        <row r="27">
          <cell r="C27">
            <v>52</v>
          </cell>
          <cell r="D27">
            <v>48</v>
          </cell>
        </row>
        <row r="28">
          <cell r="C28">
            <v>36</v>
          </cell>
          <cell r="D28">
            <v>41</v>
          </cell>
        </row>
        <row r="29">
          <cell r="C29">
            <v>33</v>
          </cell>
          <cell r="D29">
            <v>32</v>
          </cell>
        </row>
        <row r="30">
          <cell r="C30">
            <v>57</v>
          </cell>
          <cell r="D30">
            <v>60</v>
          </cell>
        </row>
        <row r="31">
          <cell r="C31">
            <v>63</v>
          </cell>
          <cell r="D31">
            <v>55</v>
          </cell>
        </row>
        <row r="32">
          <cell r="C32">
            <v>50</v>
          </cell>
          <cell r="D32">
            <v>71</v>
          </cell>
        </row>
        <row r="33">
          <cell r="C33">
            <v>44</v>
          </cell>
          <cell r="D33">
            <v>42</v>
          </cell>
        </row>
        <row r="34">
          <cell r="C34">
            <v>58</v>
          </cell>
          <cell r="D34">
            <v>49</v>
          </cell>
        </row>
        <row r="35">
          <cell r="C35">
            <v>42</v>
          </cell>
          <cell r="D35">
            <v>47</v>
          </cell>
        </row>
        <row r="36">
          <cell r="C36">
            <v>39</v>
          </cell>
          <cell r="D36">
            <v>42</v>
          </cell>
        </row>
        <row r="37">
          <cell r="C37">
            <v>24</v>
          </cell>
          <cell r="D37">
            <v>27</v>
          </cell>
        </row>
        <row r="38">
          <cell r="C38">
            <v>37</v>
          </cell>
          <cell r="D38">
            <v>35</v>
          </cell>
        </row>
        <row r="39">
          <cell r="C39">
            <v>51</v>
          </cell>
          <cell r="D39">
            <v>53</v>
          </cell>
        </row>
        <row r="40">
          <cell r="C40">
            <v>49</v>
          </cell>
          <cell r="D40">
            <v>53</v>
          </cell>
        </row>
        <row r="41">
          <cell r="C41">
            <v>57</v>
          </cell>
          <cell r="D41">
            <v>60</v>
          </cell>
        </row>
        <row r="42">
          <cell r="C42">
            <v>65</v>
          </cell>
          <cell r="D42">
            <v>65</v>
          </cell>
        </row>
        <row r="43">
          <cell r="C43">
            <v>62</v>
          </cell>
          <cell r="D43">
            <v>52</v>
          </cell>
        </row>
        <row r="44">
          <cell r="C44">
            <v>49</v>
          </cell>
          <cell r="D44">
            <v>51</v>
          </cell>
        </row>
        <row r="45">
          <cell r="C45">
            <v>28</v>
          </cell>
          <cell r="D45">
            <v>32</v>
          </cell>
        </row>
        <row r="46">
          <cell r="C46">
            <v>57</v>
          </cell>
          <cell r="D46">
            <v>63</v>
          </cell>
        </row>
        <row r="47">
          <cell r="C47">
            <v>65</v>
          </cell>
          <cell r="D47">
            <v>59</v>
          </cell>
        </row>
        <row r="48">
          <cell r="C48">
            <v>45</v>
          </cell>
          <cell r="D48">
            <v>43</v>
          </cell>
        </row>
        <row r="49">
          <cell r="C49">
            <v>42</v>
          </cell>
          <cell r="D49">
            <v>46</v>
          </cell>
        </row>
        <row r="50">
          <cell r="C50">
            <v>59</v>
          </cell>
          <cell r="D50">
            <v>55</v>
          </cell>
        </row>
        <row r="51">
          <cell r="C51">
            <v>43</v>
          </cell>
          <cell r="D51">
            <v>40</v>
          </cell>
        </row>
        <row r="52">
          <cell r="C52">
            <v>52</v>
          </cell>
          <cell r="D52">
            <v>52</v>
          </cell>
        </row>
        <row r="53">
          <cell r="C53">
            <v>38</v>
          </cell>
          <cell r="D53">
            <v>48</v>
          </cell>
        </row>
        <row r="54">
          <cell r="C54">
            <v>58</v>
          </cell>
          <cell r="D54">
            <v>47</v>
          </cell>
        </row>
        <row r="55">
          <cell r="C55">
            <v>57</v>
          </cell>
          <cell r="D55">
            <v>55</v>
          </cell>
        </row>
        <row r="56">
          <cell r="C56">
            <v>40</v>
          </cell>
          <cell r="D56">
            <v>38</v>
          </cell>
        </row>
        <row r="57">
          <cell r="C57">
            <v>47</v>
          </cell>
          <cell r="D57">
            <v>60</v>
          </cell>
        </row>
        <row r="58">
          <cell r="C58">
            <v>72</v>
          </cell>
          <cell r="D58">
            <v>58</v>
          </cell>
        </row>
        <row r="59">
          <cell r="C59">
            <v>65</v>
          </cell>
          <cell r="D59">
            <v>72</v>
          </cell>
        </row>
        <row r="60">
          <cell r="C60">
            <v>57</v>
          </cell>
          <cell r="D60">
            <v>58</v>
          </cell>
        </row>
        <row r="61">
          <cell r="C61">
            <v>35</v>
          </cell>
          <cell r="D61">
            <v>30</v>
          </cell>
        </row>
        <row r="62">
          <cell r="C62">
            <v>36</v>
          </cell>
          <cell r="D62">
            <v>42</v>
          </cell>
        </row>
        <row r="63">
          <cell r="C63">
            <v>40</v>
          </cell>
          <cell r="D63">
            <v>39</v>
          </cell>
        </row>
        <row r="64">
          <cell r="C64">
            <v>44</v>
          </cell>
          <cell r="D64">
            <v>35</v>
          </cell>
        </row>
        <row r="65">
          <cell r="C65">
            <v>62</v>
          </cell>
          <cell r="D65">
            <v>48</v>
          </cell>
        </row>
        <row r="66">
          <cell r="C66">
            <v>50</v>
          </cell>
          <cell r="D66">
            <v>37</v>
          </cell>
        </row>
        <row r="67">
          <cell r="C67">
            <v>80</v>
          </cell>
          <cell r="D67">
            <v>70</v>
          </cell>
        </row>
        <row r="68">
          <cell r="C68">
            <v>30</v>
          </cell>
          <cell r="D68">
            <v>29</v>
          </cell>
        </row>
        <row r="69">
          <cell r="C69">
            <v>47</v>
          </cell>
          <cell r="D69">
            <v>51</v>
          </cell>
        </row>
        <row r="70">
          <cell r="C70">
            <v>58</v>
          </cell>
          <cell r="D70">
            <v>57</v>
          </cell>
        </row>
        <row r="71">
          <cell r="C71">
            <v>55</v>
          </cell>
          <cell r="D71">
            <v>40</v>
          </cell>
        </row>
        <row r="72">
          <cell r="C72">
            <v>53</v>
          </cell>
          <cell r="D72">
            <v>48</v>
          </cell>
        </row>
        <row r="73">
          <cell r="C73">
            <v>34</v>
          </cell>
          <cell r="D73">
            <v>40</v>
          </cell>
        </row>
        <row r="74">
          <cell r="C74">
            <v>52</v>
          </cell>
          <cell r="D74">
            <v>42</v>
          </cell>
        </row>
        <row r="75">
          <cell r="C75">
            <v>35</v>
          </cell>
          <cell r="D75">
            <v>45</v>
          </cell>
        </row>
        <row r="76">
          <cell r="C76">
            <v>32</v>
          </cell>
          <cell r="D76">
            <v>40</v>
          </cell>
        </row>
        <row r="77">
          <cell r="C77">
            <v>58</v>
          </cell>
          <cell r="D77">
            <v>45</v>
          </cell>
        </row>
        <row r="78">
          <cell r="C78">
            <v>51</v>
          </cell>
          <cell r="D78">
            <v>56</v>
          </cell>
        </row>
        <row r="79">
          <cell r="C79">
            <v>55</v>
          </cell>
          <cell r="D79">
            <v>49</v>
          </cell>
        </row>
        <row r="80">
          <cell r="C80">
            <v>57</v>
          </cell>
          <cell r="D80">
            <v>62</v>
          </cell>
        </row>
        <row r="81">
          <cell r="C81">
            <v>70</v>
          </cell>
          <cell r="D81">
            <v>72</v>
          </cell>
        </row>
        <row r="82">
          <cell r="C82">
            <v>62</v>
          </cell>
          <cell r="D82">
            <v>65</v>
          </cell>
        </row>
        <row r="83">
          <cell r="C83">
            <v>48</v>
          </cell>
          <cell r="D83">
            <v>51</v>
          </cell>
        </row>
        <row r="84">
          <cell r="C84">
            <v>42</v>
          </cell>
          <cell r="D84">
            <v>53</v>
          </cell>
        </row>
        <row r="85">
          <cell r="C85">
            <v>40</v>
          </cell>
          <cell r="D85">
            <v>45</v>
          </cell>
        </row>
        <row r="86">
          <cell r="C86">
            <v>44</v>
          </cell>
          <cell r="D86">
            <v>56</v>
          </cell>
        </row>
        <row r="87">
          <cell r="C87">
            <v>43</v>
          </cell>
          <cell r="D87">
            <v>51</v>
          </cell>
        </row>
        <row r="88">
          <cell r="C88">
            <v>47</v>
          </cell>
          <cell r="D88">
            <v>58</v>
          </cell>
        </row>
        <row r="89">
          <cell r="C89">
            <v>58</v>
          </cell>
          <cell r="D89">
            <v>52</v>
          </cell>
        </row>
        <row r="90">
          <cell r="C90">
            <v>46</v>
          </cell>
          <cell r="D90">
            <v>53</v>
          </cell>
        </row>
        <row r="91">
          <cell r="C91">
            <v>53</v>
          </cell>
          <cell r="D91">
            <v>50</v>
          </cell>
        </row>
        <row r="92">
          <cell r="C92">
            <v>48</v>
          </cell>
          <cell r="D92">
            <v>56</v>
          </cell>
        </row>
        <row r="93">
          <cell r="C93">
            <v>51</v>
          </cell>
          <cell r="D93">
            <v>49</v>
          </cell>
        </row>
        <row r="94">
          <cell r="C94">
            <v>62</v>
          </cell>
          <cell r="D94">
            <v>51</v>
          </cell>
        </row>
        <row r="95">
          <cell r="C95">
            <v>41</v>
          </cell>
          <cell r="D95">
            <v>48</v>
          </cell>
        </row>
        <row r="96">
          <cell r="C96">
            <v>43</v>
          </cell>
          <cell r="D96">
            <v>47</v>
          </cell>
        </row>
        <row r="97">
          <cell r="C97">
            <v>28</v>
          </cell>
          <cell r="D97">
            <v>32</v>
          </cell>
        </row>
        <row r="98">
          <cell r="C98">
            <v>57</v>
          </cell>
          <cell r="D98">
            <v>55</v>
          </cell>
        </row>
        <row r="99">
          <cell r="C99">
            <v>53</v>
          </cell>
          <cell r="D99">
            <v>60</v>
          </cell>
        </row>
        <row r="100">
          <cell r="C100">
            <v>65</v>
          </cell>
          <cell r="D100">
            <v>58</v>
          </cell>
        </row>
        <row r="101">
          <cell r="C101">
            <v>48</v>
          </cell>
          <cell r="D101">
            <v>40</v>
          </cell>
        </row>
        <row r="102">
          <cell r="C102">
            <v>53</v>
          </cell>
          <cell r="D102">
            <v>57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5" sqref="A105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9"/>
  <sheetViews>
    <sheetView tabSelected="1" topLeftCell="B1" workbookViewId="0">
      <selection activeCell="D1" sqref="D1"/>
    </sheetView>
  </sheetViews>
  <sheetFormatPr defaultRowHeight="13.5" x14ac:dyDescent="0.15"/>
  <cols>
    <col min="1" max="1" width="3.25" customWidth="1"/>
    <col min="2" max="2" width="9" style="1"/>
    <col min="6" max="6" width="13.875" bestFit="1" customWidth="1"/>
    <col min="7" max="7" width="16.5" bestFit="1" customWidth="1"/>
    <col min="8" max="8" width="9" customWidth="1"/>
    <col min="9" max="9" width="13.875" bestFit="1" customWidth="1"/>
    <col min="10" max="10" width="9.875" bestFit="1" customWidth="1"/>
    <col min="11" max="11" width="2.125" bestFit="1" customWidth="1"/>
    <col min="13" max="13" width="3.5" bestFit="1" customWidth="1"/>
    <col min="14" max="14" width="7.5" bestFit="1" customWidth="1"/>
  </cols>
  <sheetData>
    <row r="1" spans="2:18" ht="24" customHeight="1" x14ac:dyDescent="0.15"/>
    <row r="2" spans="2:18" ht="34.5" customHeight="1" thickBot="1" x14ac:dyDescent="0.2"/>
    <row r="3" spans="2:18" ht="14.25" thickBot="1" x14ac:dyDescent="0.2">
      <c r="B3" s="9" t="s">
        <v>6</v>
      </c>
      <c r="C3" s="18" t="s">
        <v>7</v>
      </c>
      <c r="D3" s="18" t="s">
        <v>8</v>
      </c>
      <c r="E3" s="18" t="s">
        <v>1</v>
      </c>
      <c r="F3" s="18" t="s">
        <v>2</v>
      </c>
      <c r="G3" s="19" t="s">
        <v>3</v>
      </c>
      <c r="H3" s="22" t="s">
        <v>4</v>
      </c>
      <c r="I3" s="23" t="s">
        <v>5</v>
      </c>
      <c r="J3" s="19" t="s">
        <v>13</v>
      </c>
      <c r="K3" s="16" t="s">
        <v>10</v>
      </c>
      <c r="L3" s="37"/>
    </row>
    <row r="4" spans="2:18" x14ac:dyDescent="0.15">
      <c r="B4" s="4">
        <v>1</v>
      </c>
      <c r="C4" s="5">
        <v>39</v>
      </c>
      <c r="D4" s="5">
        <v>44</v>
      </c>
      <c r="E4" s="5">
        <f>(C4-50)</f>
        <v>-11</v>
      </c>
      <c r="F4" s="5">
        <f>(D4-50)</f>
        <v>-6</v>
      </c>
      <c r="G4" s="6">
        <f>E4*F4</f>
        <v>66</v>
      </c>
      <c r="H4" s="24"/>
      <c r="I4" s="14"/>
      <c r="J4" s="21"/>
      <c r="N4">
        <f>-0.7505*80-12.476+100</f>
        <v>27.484000000000009</v>
      </c>
      <c r="O4">
        <v>80</v>
      </c>
      <c r="Q4">
        <f>R4*-0.7505</f>
        <v>-18.762499999999999</v>
      </c>
      <c r="R4">
        <v>25</v>
      </c>
    </row>
    <row r="5" spans="2:18" x14ac:dyDescent="0.15">
      <c r="B5" s="4">
        <v>2</v>
      </c>
      <c r="C5" s="5">
        <v>63</v>
      </c>
      <c r="D5" s="5">
        <v>58</v>
      </c>
      <c r="E5" s="5">
        <f t="shared" ref="E5:F68" si="0">(C5-50)</f>
        <v>13</v>
      </c>
      <c r="F5" s="5">
        <f t="shared" si="0"/>
        <v>8</v>
      </c>
      <c r="G5" s="6">
        <f t="shared" ref="G5:G68" si="1">E5*F5</f>
        <v>104</v>
      </c>
      <c r="H5" s="24"/>
      <c r="I5" s="14"/>
      <c r="J5" s="21"/>
      <c r="N5">
        <f>-0.7505*20-12.476+100</f>
        <v>72.51400000000001</v>
      </c>
      <c r="O5">
        <v>20</v>
      </c>
      <c r="Q5">
        <f>R5*-0.7505</f>
        <v>15.009999999999998</v>
      </c>
      <c r="R5">
        <v>-20</v>
      </c>
    </row>
    <row r="6" spans="2:18" x14ac:dyDescent="0.15">
      <c r="B6" s="4">
        <v>3</v>
      </c>
      <c r="C6" s="5">
        <v>63</v>
      </c>
      <c r="D6" s="5">
        <v>60</v>
      </c>
      <c r="E6" s="5">
        <f t="shared" si="0"/>
        <v>13</v>
      </c>
      <c r="F6" s="5">
        <f t="shared" si="0"/>
        <v>10</v>
      </c>
      <c r="G6" s="6">
        <f t="shared" si="1"/>
        <v>130</v>
      </c>
      <c r="H6" s="24"/>
      <c r="I6" s="14"/>
      <c r="J6" s="21"/>
    </row>
    <row r="7" spans="2:18" x14ac:dyDescent="0.15">
      <c r="B7" s="4">
        <v>4</v>
      </c>
      <c r="C7" s="5">
        <v>43</v>
      </c>
      <c r="D7" s="5">
        <v>50</v>
      </c>
      <c r="E7" s="5">
        <f t="shared" si="0"/>
        <v>-7</v>
      </c>
      <c r="F7" s="5">
        <f t="shared" si="0"/>
        <v>0</v>
      </c>
      <c r="G7" s="6">
        <f t="shared" si="1"/>
        <v>0</v>
      </c>
      <c r="H7" s="24"/>
      <c r="I7" s="14"/>
      <c r="J7" s="21"/>
    </row>
    <row r="8" spans="2:18" x14ac:dyDescent="0.15">
      <c r="B8" s="4">
        <v>5</v>
      </c>
      <c r="C8" s="5">
        <v>66</v>
      </c>
      <c r="D8" s="5">
        <v>60</v>
      </c>
      <c r="E8" s="5">
        <f t="shared" si="0"/>
        <v>16</v>
      </c>
      <c r="F8" s="5">
        <f t="shared" si="0"/>
        <v>10</v>
      </c>
      <c r="G8" s="6">
        <f t="shared" si="1"/>
        <v>160</v>
      </c>
      <c r="H8" s="24"/>
      <c r="I8" s="14"/>
      <c r="J8" s="21"/>
    </row>
    <row r="9" spans="2:18" x14ac:dyDescent="0.15">
      <c r="B9" s="4">
        <v>6</v>
      </c>
      <c r="C9" s="5">
        <v>71</v>
      </c>
      <c r="D9" s="5">
        <v>69</v>
      </c>
      <c r="E9" s="5">
        <f t="shared" si="0"/>
        <v>21</v>
      </c>
      <c r="F9" s="5">
        <f t="shared" si="0"/>
        <v>19</v>
      </c>
      <c r="G9" s="6">
        <f t="shared" si="1"/>
        <v>399</v>
      </c>
      <c r="H9" s="24"/>
      <c r="I9" s="14"/>
      <c r="J9" s="21"/>
    </row>
    <row r="10" spans="2:18" x14ac:dyDescent="0.15">
      <c r="B10" s="4">
        <v>7</v>
      </c>
      <c r="C10" s="5">
        <v>55</v>
      </c>
      <c r="D10" s="5">
        <v>60</v>
      </c>
      <c r="E10" s="5">
        <f t="shared" si="0"/>
        <v>5</v>
      </c>
      <c r="F10" s="5">
        <f t="shared" si="0"/>
        <v>10</v>
      </c>
      <c r="G10" s="6">
        <f t="shared" si="1"/>
        <v>50</v>
      </c>
      <c r="H10" s="24"/>
      <c r="I10" s="14"/>
      <c r="J10" s="21"/>
    </row>
    <row r="11" spans="2:18" x14ac:dyDescent="0.15">
      <c r="B11" s="4">
        <v>8</v>
      </c>
      <c r="C11" s="5">
        <v>48</v>
      </c>
      <c r="D11" s="5">
        <v>47</v>
      </c>
      <c r="E11" s="5">
        <f t="shared" si="0"/>
        <v>-2</v>
      </c>
      <c r="F11" s="5">
        <f t="shared" si="0"/>
        <v>-3</v>
      </c>
      <c r="G11" s="6">
        <f t="shared" si="1"/>
        <v>6</v>
      </c>
      <c r="H11" s="24"/>
      <c r="I11" s="14"/>
      <c r="J11" s="21"/>
    </row>
    <row r="12" spans="2:18" x14ac:dyDescent="0.15">
      <c r="B12" s="4">
        <v>9</v>
      </c>
      <c r="C12" s="5">
        <v>54</v>
      </c>
      <c r="D12" s="5">
        <v>53</v>
      </c>
      <c r="E12" s="5">
        <f t="shared" si="0"/>
        <v>4</v>
      </c>
      <c r="F12" s="5">
        <f t="shared" si="0"/>
        <v>3</v>
      </c>
      <c r="G12" s="6">
        <f t="shared" si="1"/>
        <v>12</v>
      </c>
      <c r="H12" s="24"/>
      <c r="I12" s="14"/>
      <c r="J12" s="21"/>
    </row>
    <row r="13" spans="2:18" x14ac:dyDescent="0.15">
      <c r="B13" s="4">
        <v>10</v>
      </c>
      <c r="C13" s="5">
        <v>43</v>
      </c>
      <c r="D13" s="5">
        <v>44</v>
      </c>
      <c r="E13" s="5">
        <f t="shared" si="0"/>
        <v>-7</v>
      </c>
      <c r="F13" s="5">
        <f t="shared" si="0"/>
        <v>-6</v>
      </c>
      <c r="G13" s="6">
        <f t="shared" si="1"/>
        <v>42</v>
      </c>
      <c r="H13" s="24"/>
      <c r="I13" s="14"/>
      <c r="J13" s="21"/>
    </row>
    <row r="14" spans="2:18" x14ac:dyDescent="0.15">
      <c r="B14" s="4">
        <v>11</v>
      </c>
      <c r="C14" s="5">
        <v>30</v>
      </c>
      <c r="D14" s="5">
        <v>34</v>
      </c>
      <c r="E14" s="5">
        <f t="shared" si="0"/>
        <v>-20</v>
      </c>
      <c r="F14" s="5">
        <f t="shared" si="0"/>
        <v>-16</v>
      </c>
      <c r="G14" s="6">
        <f t="shared" si="1"/>
        <v>320</v>
      </c>
      <c r="H14" s="24"/>
      <c r="I14" s="14"/>
      <c r="J14" s="21"/>
    </row>
    <row r="15" spans="2:18" x14ac:dyDescent="0.15">
      <c r="B15" s="4">
        <v>12</v>
      </c>
      <c r="C15" s="5">
        <v>47</v>
      </c>
      <c r="D15" s="5">
        <v>53</v>
      </c>
      <c r="E15" s="5">
        <f t="shared" si="0"/>
        <v>-3</v>
      </c>
      <c r="F15" s="5">
        <f t="shared" si="0"/>
        <v>3</v>
      </c>
      <c r="G15" s="6">
        <f t="shared" si="1"/>
        <v>-9</v>
      </c>
      <c r="H15" s="24"/>
      <c r="I15" s="14"/>
      <c r="J15" s="21"/>
    </row>
    <row r="16" spans="2:18" x14ac:dyDescent="0.15">
      <c r="B16" s="4">
        <v>13</v>
      </c>
      <c r="C16" s="25">
        <v>86</v>
      </c>
      <c r="D16" s="25">
        <v>84</v>
      </c>
      <c r="E16" s="25">
        <f t="shared" si="0"/>
        <v>36</v>
      </c>
      <c r="F16" s="25">
        <f t="shared" si="0"/>
        <v>34</v>
      </c>
      <c r="G16" s="26">
        <f t="shared" si="1"/>
        <v>1224</v>
      </c>
      <c r="H16" s="24"/>
      <c r="I16" s="14"/>
      <c r="J16" s="20"/>
    </row>
    <row r="17" spans="2:10" x14ac:dyDescent="0.15">
      <c r="B17" s="4">
        <v>14</v>
      </c>
      <c r="C17" s="5">
        <v>51</v>
      </c>
      <c r="D17" s="5">
        <v>45</v>
      </c>
      <c r="E17" s="5">
        <f t="shared" si="0"/>
        <v>1</v>
      </c>
      <c r="F17" s="5">
        <f t="shared" si="0"/>
        <v>-5</v>
      </c>
      <c r="G17" s="6">
        <f t="shared" si="1"/>
        <v>-5</v>
      </c>
      <c r="H17" s="24"/>
      <c r="I17" s="14"/>
      <c r="J17" s="21"/>
    </row>
    <row r="18" spans="2:10" x14ac:dyDescent="0.15">
      <c r="B18" s="4">
        <v>15</v>
      </c>
      <c r="C18" s="5">
        <v>47</v>
      </c>
      <c r="D18" s="5">
        <v>52</v>
      </c>
      <c r="E18" s="5">
        <f t="shared" si="0"/>
        <v>-3</v>
      </c>
      <c r="F18" s="5">
        <f t="shared" si="0"/>
        <v>2</v>
      </c>
      <c r="G18" s="6">
        <f t="shared" si="1"/>
        <v>-6</v>
      </c>
      <c r="H18" s="24"/>
      <c r="I18" s="14"/>
      <c r="J18" s="21"/>
    </row>
    <row r="19" spans="2:10" x14ac:dyDescent="0.15">
      <c r="B19" s="4">
        <v>16</v>
      </c>
      <c r="C19" s="5">
        <v>50</v>
      </c>
      <c r="D19" s="5">
        <v>52</v>
      </c>
      <c r="E19" s="5">
        <f t="shared" si="0"/>
        <v>0</v>
      </c>
      <c r="F19" s="5">
        <f t="shared" si="0"/>
        <v>2</v>
      </c>
      <c r="G19" s="6">
        <f t="shared" si="1"/>
        <v>0</v>
      </c>
      <c r="H19" s="24"/>
      <c r="I19" s="14"/>
      <c r="J19" s="21"/>
    </row>
    <row r="20" spans="2:10" x14ac:dyDescent="0.15">
      <c r="B20" s="4">
        <v>17</v>
      </c>
      <c r="C20" s="5">
        <v>50</v>
      </c>
      <c r="D20" s="5">
        <v>48</v>
      </c>
      <c r="E20" s="5">
        <f t="shared" si="0"/>
        <v>0</v>
      </c>
      <c r="F20" s="5">
        <f t="shared" si="0"/>
        <v>-2</v>
      </c>
      <c r="G20" s="6">
        <f t="shared" si="1"/>
        <v>0</v>
      </c>
      <c r="H20" s="24"/>
      <c r="I20" s="14"/>
      <c r="J20" s="21"/>
    </row>
    <row r="21" spans="2:10" x14ac:dyDescent="0.15">
      <c r="B21" s="4">
        <v>18</v>
      </c>
      <c r="C21" s="5">
        <v>37</v>
      </c>
      <c r="D21" s="5">
        <v>32</v>
      </c>
      <c r="E21" s="5">
        <f t="shared" si="0"/>
        <v>-13</v>
      </c>
      <c r="F21" s="5">
        <f t="shared" si="0"/>
        <v>-18</v>
      </c>
      <c r="G21" s="6">
        <f t="shared" si="1"/>
        <v>234</v>
      </c>
      <c r="H21" s="24"/>
      <c r="I21" s="14"/>
      <c r="J21" s="21"/>
    </row>
    <row r="22" spans="2:10" x14ac:dyDescent="0.15">
      <c r="B22" s="4">
        <v>19</v>
      </c>
      <c r="C22" s="5">
        <v>47</v>
      </c>
      <c r="D22" s="5">
        <v>42</v>
      </c>
      <c r="E22" s="5">
        <f t="shared" si="0"/>
        <v>-3</v>
      </c>
      <c r="F22" s="5">
        <f t="shared" si="0"/>
        <v>-8</v>
      </c>
      <c r="G22" s="6">
        <f t="shared" si="1"/>
        <v>24</v>
      </c>
      <c r="H22" s="24"/>
      <c r="I22" s="14"/>
      <c r="J22" s="21"/>
    </row>
    <row r="23" spans="2:10" x14ac:dyDescent="0.15">
      <c r="B23" s="4">
        <v>20</v>
      </c>
      <c r="C23" s="5">
        <v>43</v>
      </c>
      <c r="D23" s="5">
        <v>45</v>
      </c>
      <c r="E23" s="5">
        <f t="shared" si="0"/>
        <v>-7</v>
      </c>
      <c r="F23" s="5">
        <f t="shared" si="0"/>
        <v>-5</v>
      </c>
      <c r="G23" s="6">
        <f t="shared" si="1"/>
        <v>35</v>
      </c>
      <c r="H23" s="24"/>
      <c r="I23" s="14"/>
      <c r="J23" s="21"/>
    </row>
    <row r="24" spans="2:10" x14ac:dyDescent="0.15">
      <c r="B24" s="4">
        <v>21</v>
      </c>
      <c r="C24" s="5">
        <v>75</v>
      </c>
      <c r="D24" s="5">
        <v>69</v>
      </c>
      <c r="E24" s="5">
        <f t="shared" si="0"/>
        <v>25</v>
      </c>
      <c r="F24" s="5">
        <f t="shared" si="0"/>
        <v>19</v>
      </c>
      <c r="G24" s="6">
        <f t="shared" si="1"/>
        <v>475</v>
      </c>
      <c r="H24" s="24"/>
      <c r="I24" s="14"/>
      <c r="J24" s="21"/>
    </row>
    <row r="25" spans="2:10" x14ac:dyDescent="0.15">
      <c r="B25" s="4">
        <v>22</v>
      </c>
      <c r="C25" s="5">
        <v>47</v>
      </c>
      <c r="D25" s="5">
        <v>43</v>
      </c>
      <c r="E25" s="5">
        <f t="shared" si="0"/>
        <v>-3</v>
      </c>
      <c r="F25" s="5">
        <f t="shared" si="0"/>
        <v>-7</v>
      </c>
      <c r="G25" s="6">
        <f t="shared" si="1"/>
        <v>21</v>
      </c>
      <c r="H25" s="24"/>
      <c r="I25" s="14"/>
      <c r="J25" s="21"/>
    </row>
    <row r="26" spans="2:10" x14ac:dyDescent="0.15">
      <c r="B26" s="4">
        <v>23</v>
      </c>
      <c r="C26" s="5">
        <v>45</v>
      </c>
      <c r="D26" s="5">
        <v>44</v>
      </c>
      <c r="E26" s="5">
        <f t="shared" si="0"/>
        <v>-5</v>
      </c>
      <c r="F26" s="5">
        <f t="shared" si="0"/>
        <v>-6</v>
      </c>
      <c r="G26" s="6">
        <f t="shared" si="1"/>
        <v>30</v>
      </c>
      <c r="H26" s="24"/>
      <c r="I26" s="14"/>
      <c r="J26" s="21"/>
    </row>
    <row r="27" spans="2:10" x14ac:dyDescent="0.15">
      <c r="B27" s="4">
        <v>24</v>
      </c>
      <c r="C27" s="5">
        <v>41</v>
      </c>
      <c r="D27" s="5">
        <v>39</v>
      </c>
      <c r="E27" s="5">
        <f t="shared" si="0"/>
        <v>-9</v>
      </c>
      <c r="F27" s="5">
        <f t="shared" si="0"/>
        <v>-11</v>
      </c>
      <c r="G27" s="6">
        <f t="shared" si="1"/>
        <v>99</v>
      </c>
      <c r="H27" s="24"/>
      <c r="I27" s="14"/>
      <c r="J27" s="21"/>
    </row>
    <row r="28" spans="2:10" x14ac:dyDescent="0.15">
      <c r="B28" s="4">
        <v>25</v>
      </c>
      <c r="C28" s="5">
        <v>52</v>
      </c>
      <c r="D28" s="5">
        <v>48</v>
      </c>
      <c r="E28" s="5">
        <f t="shared" si="0"/>
        <v>2</v>
      </c>
      <c r="F28" s="5">
        <f t="shared" si="0"/>
        <v>-2</v>
      </c>
      <c r="G28" s="6">
        <f t="shared" si="1"/>
        <v>-4</v>
      </c>
      <c r="H28" s="24"/>
      <c r="I28" s="14"/>
      <c r="J28" s="21"/>
    </row>
    <row r="29" spans="2:10" x14ac:dyDescent="0.15">
      <c r="B29" s="4">
        <v>26</v>
      </c>
      <c r="C29" s="5">
        <v>36</v>
      </c>
      <c r="D29" s="5">
        <v>41</v>
      </c>
      <c r="E29" s="5">
        <f t="shared" si="0"/>
        <v>-14</v>
      </c>
      <c r="F29" s="5">
        <f t="shared" si="0"/>
        <v>-9</v>
      </c>
      <c r="G29" s="6">
        <f t="shared" si="1"/>
        <v>126</v>
      </c>
      <c r="H29" s="24"/>
      <c r="I29" s="14"/>
      <c r="J29" s="21"/>
    </row>
    <row r="30" spans="2:10" x14ac:dyDescent="0.15">
      <c r="B30" s="4">
        <v>27</v>
      </c>
      <c r="C30" s="5">
        <v>33</v>
      </c>
      <c r="D30" s="5">
        <v>32</v>
      </c>
      <c r="E30" s="5">
        <f t="shared" si="0"/>
        <v>-17</v>
      </c>
      <c r="F30" s="5">
        <f t="shared" si="0"/>
        <v>-18</v>
      </c>
      <c r="G30" s="6">
        <f t="shared" si="1"/>
        <v>306</v>
      </c>
      <c r="H30" s="24"/>
      <c r="I30" s="14"/>
      <c r="J30" s="21"/>
    </row>
    <row r="31" spans="2:10" x14ac:dyDescent="0.15">
      <c r="B31" s="4">
        <v>28</v>
      </c>
      <c r="C31" s="5">
        <v>57</v>
      </c>
      <c r="D31" s="5">
        <v>60</v>
      </c>
      <c r="E31" s="5">
        <f t="shared" si="0"/>
        <v>7</v>
      </c>
      <c r="F31" s="5">
        <f t="shared" si="0"/>
        <v>10</v>
      </c>
      <c r="G31" s="6">
        <f t="shared" si="1"/>
        <v>70</v>
      </c>
      <c r="H31" s="24"/>
      <c r="I31" s="14"/>
      <c r="J31" s="21"/>
    </row>
    <row r="32" spans="2:10" x14ac:dyDescent="0.15">
      <c r="B32" s="4">
        <v>29</v>
      </c>
      <c r="C32" s="5">
        <v>63</v>
      </c>
      <c r="D32" s="5">
        <v>55</v>
      </c>
      <c r="E32" s="5">
        <f t="shared" si="0"/>
        <v>13</v>
      </c>
      <c r="F32" s="5">
        <f t="shared" si="0"/>
        <v>5</v>
      </c>
      <c r="G32" s="6">
        <f t="shared" si="1"/>
        <v>65</v>
      </c>
      <c r="H32" s="24"/>
      <c r="I32" s="14"/>
      <c r="J32" s="21"/>
    </row>
    <row r="33" spans="2:10" x14ac:dyDescent="0.15">
      <c r="B33" s="4">
        <v>30</v>
      </c>
      <c r="C33" s="25">
        <v>50</v>
      </c>
      <c r="D33" s="25">
        <v>71</v>
      </c>
      <c r="E33" s="25">
        <f t="shared" si="0"/>
        <v>0</v>
      </c>
      <c r="F33" s="25">
        <f t="shared" si="0"/>
        <v>21</v>
      </c>
      <c r="G33" s="26">
        <f t="shared" si="1"/>
        <v>0</v>
      </c>
      <c r="H33" s="24"/>
      <c r="I33" s="14"/>
      <c r="J33" s="20"/>
    </row>
    <row r="34" spans="2:10" x14ac:dyDescent="0.15">
      <c r="B34" s="4">
        <v>31</v>
      </c>
      <c r="C34" s="5">
        <v>44</v>
      </c>
      <c r="D34" s="5">
        <v>42</v>
      </c>
      <c r="E34" s="5">
        <f t="shared" si="0"/>
        <v>-6</v>
      </c>
      <c r="F34" s="5">
        <f t="shared" si="0"/>
        <v>-8</v>
      </c>
      <c r="G34" s="6">
        <f t="shared" si="1"/>
        <v>48</v>
      </c>
      <c r="H34" s="24"/>
      <c r="I34" s="14"/>
      <c r="J34" s="21"/>
    </row>
    <row r="35" spans="2:10" x14ac:dyDescent="0.15">
      <c r="B35" s="4">
        <v>32</v>
      </c>
      <c r="C35" s="5">
        <v>58</v>
      </c>
      <c r="D35" s="5">
        <v>49</v>
      </c>
      <c r="E35" s="5">
        <f t="shared" si="0"/>
        <v>8</v>
      </c>
      <c r="F35" s="5">
        <f t="shared" si="0"/>
        <v>-1</v>
      </c>
      <c r="G35" s="6">
        <f t="shared" si="1"/>
        <v>-8</v>
      </c>
      <c r="H35" s="24"/>
      <c r="I35" s="14"/>
      <c r="J35" s="21"/>
    </row>
    <row r="36" spans="2:10" x14ac:dyDescent="0.15">
      <c r="B36" s="4">
        <v>33</v>
      </c>
      <c r="C36" s="5">
        <v>42</v>
      </c>
      <c r="D36" s="5">
        <v>47</v>
      </c>
      <c r="E36" s="5">
        <f t="shared" si="0"/>
        <v>-8</v>
      </c>
      <c r="F36" s="5">
        <f t="shared" si="0"/>
        <v>-3</v>
      </c>
      <c r="G36" s="6">
        <f t="shared" si="1"/>
        <v>24</v>
      </c>
      <c r="H36" s="24"/>
      <c r="I36" s="14"/>
      <c r="J36" s="21"/>
    </row>
    <row r="37" spans="2:10" x14ac:dyDescent="0.15">
      <c r="B37" s="4">
        <v>34</v>
      </c>
      <c r="C37" s="5">
        <v>39</v>
      </c>
      <c r="D37" s="5">
        <v>42</v>
      </c>
      <c r="E37" s="5">
        <f t="shared" si="0"/>
        <v>-11</v>
      </c>
      <c r="F37" s="5">
        <f t="shared" si="0"/>
        <v>-8</v>
      </c>
      <c r="G37" s="6">
        <f t="shared" si="1"/>
        <v>88</v>
      </c>
      <c r="H37" s="24"/>
      <c r="I37" s="14"/>
      <c r="J37" s="21"/>
    </row>
    <row r="38" spans="2:10" x14ac:dyDescent="0.15">
      <c r="B38" s="4">
        <v>35</v>
      </c>
      <c r="C38" s="5">
        <v>24</v>
      </c>
      <c r="D38" s="5">
        <v>27</v>
      </c>
      <c r="E38" s="5">
        <f t="shared" si="0"/>
        <v>-26</v>
      </c>
      <c r="F38" s="5">
        <f t="shared" si="0"/>
        <v>-23</v>
      </c>
      <c r="G38" s="6">
        <f t="shared" si="1"/>
        <v>598</v>
      </c>
      <c r="H38" s="24"/>
      <c r="I38" s="14"/>
      <c r="J38" s="21"/>
    </row>
    <row r="39" spans="2:10" x14ac:dyDescent="0.15">
      <c r="B39" s="4">
        <v>36</v>
      </c>
      <c r="C39" s="5">
        <v>37</v>
      </c>
      <c r="D39" s="5">
        <v>35</v>
      </c>
      <c r="E39" s="5">
        <f t="shared" si="0"/>
        <v>-13</v>
      </c>
      <c r="F39" s="5">
        <f t="shared" si="0"/>
        <v>-15</v>
      </c>
      <c r="G39" s="6">
        <f t="shared" si="1"/>
        <v>195</v>
      </c>
      <c r="H39" s="24"/>
      <c r="I39" s="14"/>
      <c r="J39" s="21"/>
    </row>
    <row r="40" spans="2:10" x14ac:dyDescent="0.15">
      <c r="B40" s="4">
        <v>37</v>
      </c>
      <c r="C40" s="5">
        <v>51</v>
      </c>
      <c r="D40" s="5">
        <v>53</v>
      </c>
      <c r="E40" s="5">
        <f t="shared" si="0"/>
        <v>1</v>
      </c>
      <c r="F40" s="5">
        <f t="shared" si="0"/>
        <v>3</v>
      </c>
      <c r="G40" s="6">
        <f t="shared" si="1"/>
        <v>3</v>
      </c>
      <c r="H40" s="24"/>
      <c r="I40" s="14"/>
      <c r="J40" s="21"/>
    </row>
    <row r="41" spans="2:10" x14ac:dyDescent="0.15">
      <c r="B41" s="4">
        <v>38</v>
      </c>
      <c r="C41" s="5">
        <v>49</v>
      </c>
      <c r="D41" s="5">
        <v>53</v>
      </c>
      <c r="E41" s="5">
        <f t="shared" si="0"/>
        <v>-1</v>
      </c>
      <c r="F41" s="5">
        <f t="shared" si="0"/>
        <v>3</v>
      </c>
      <c r="G41" s="6">
        <f t="shared" si="1"/>
        <v>-3</v>
      </c>
      <c r="H41" s="24"/>
      <c r="I41" s="14"/>
      <c r="J41" s="21"/>
    </row>
    <row r="42" spans="2:10" x14ac:dyDescent="0.15">
      <c r="B42" s="4">
        <v>39</v>
      </c>
      <c r="C42" s="5">
        <v>57</v>
      </c>
      <c r="D42" s="5">
        <v>60</v>
      </c>
      <c r="E42" s="5">
        <f t="shared" si="0"/>
        <v>7</v>
      </c>
      <c r="F42" s="5">
        <f t="shared" si="0"/>
        <v>10</v>
      </c>
      <c r="G42" s="6">
        <f t="shared" si="1"/>
        <v>70</v>
      </c>
      <c r="H42" s="24"/>
      <c r="I42" s="14"/>
      <c r="J42" s="21"/>
    </row>
    <row r="43" spans="2:10" x14ac:dyDescent="0.15">
      <c r="B43" s="4">
        <v>40</v>
      </c>
      <c r="C43" s="25">
        <v>65</v>
      </c>
      <c r="D43" s="25">
        <v>65</v>
      </c>
      <c r="E43" s="25">
        <f t="shared" si="0"/>
        <v>15</v>
      </c>
      <c r="F43" s="25">
        <f t="shared" si="0"/>
        <v>15</v>
      </c>
      <c r="G43" s="26">
        <f t="shared" si="1"/>
        <v>225</v>
      </c>
      <c r="H43" s="24"/>
      <c r="I43" s="14"/>
      <c r="J43" s="21"/>
    </row>
    <row r="44" spans="2:10" x14ac:dyDescent="0.15">
      <c r="B44" s="4">
        <v>41</v>
      </c>
      <c r="C44" s="5">
        <v>62</v>
      </c>
      <c r="D44" s="5">
        <v>52</v>
      </c>
      <c r="E44" s="5">
        <f t="shared" si="0"/>
        <v>12</v>
      </c>
      <c r="F44" s="5">
        <f t="shared" si="0"/>
        <v>2</v>
      </c>
      <c r="G44" s="6">
        <f t="shared" si="1"/>
        <v>24</v>
      </c>
      <c r="H44" s="24"/>
      <c r="I44" s="14"/>
      <c r="J44" s="21"/>
    </row>
    <row r="45" spans="2:10" x14ac:dyDescent="0.15">
      <c r="B45" s="4">
        <v>42</v>
      </c>
      <c r="C45" s="5">
        <v>49</v>
      </c>
      <c r="D45" s="5">
        <v>51</v>
      </c>
      <c r="E45" s="5">
        <f t="shared" si="0"/>
        <v>-1</v>
      </c>
      <c r="F45" s="5">
        <f t="shared" si="0"/>
        <v>1</v>
      </c>
      <c r="G45" s="6">
        <f t="shared" si="1"/>
        <v>-1</v>
      </c>
      <c r="H45" s="24"/>
      <c r="I45" s="14"/>
      <c r="J45" s="21"/>
    </row>
    <row r="46" spans="2:10" x14ac:dyDescent="0.15">
      <c r="B46" s="4">
        <v>43</v>
      </c>
      <c r="C46" s="5">
        <v>28</v>
      </c>
      <c r="D46" s="5">
        <v>32</v>
      </c>
      <c r="E46" s="5">
        <f t="shared" si="0"/>
        <v>-22</v>
      </c>
      <c r="F46" s="5">
        <f t="shared" si="0"/>
        <v>-18</v>
      </c>
      <c r="G46" s="6">
        <f t="shared" si="1"/>
        <v>396</v>
      </c>
      <c r="H46" s="24"/>
      <c r="I46" s="14"/>
      <c r="J46" s="21"/>
    </row>
    <row r="47" spans="2:10" x14ac:dyDescent="0.15">
      <c r="B47" s="4">
        <v>44</v>
      </c>
      <c r="C47" s="5">
        <v>57</v>
      </c>
      <c r="D47" s="5">
        <v>63</v>
      </c>
      <c r="E47" s="5">
        <f t="shared" si="0"/>
        <v>7</v>
      </c>
      <c r="F47" s="5">
        <f t="shared" si="0"/>
        <v>13</v>
      </c>
      <c r="G47" s="6">
        <f t="shared" si="1"/>
        <v>91</v>
      </c>
      <c r="H47" s="24"/>
      <c r="I47" s="14"/>
      <c r="J47" s="21"/>
    </row>
    <row r="48" spans="2:10" x14ac:dyDescent="0.15">
      <c r="B48" s="4">
        <v>45</v>
      </c>
      <c r="C48" s="5">
        <v>65</v>
      </c>
      <c r="D48" s="5">
        <v>59</v>
      </c>
      <c r="E48" s="5">
        <f t="shared" si="0"/>
        <v>15</v>
      </c>
      <c r="F48" s="5">
        <f t="shared" si="0"/>
        <v>9</v>
      </c>
      <c r="G48" s="6">
        <f t="shared" si="1"/>
        <v>135</v>
      </c>
      <c r="H48" s="24"/>
      <c r="I48" s="14"/>
      <c r="J48" s="21"/>
    </row>
    <row r="49" spans="2:10" x14ac:dyDescent="0.15">
      <c r="B49" s="4">
        <v>46</v>
      </c>
      <c r="C49" s="5">
        <v>45</v>
      </c>
      <c r="D49" s="5">
        <v>43</v>
      </c>
      <c r="E49" s="5">
        <f t="shared" si="0"/>
        <v>-5</v>
      </c>
      <c r="F49" s="5">
        <f t="shared" si="0"/>
        <v>-7</v>
      </c>
      <c r="G49" s="6">
        <f t="shared" si="1"/>
        <v>35</v>
      </c>
      <c r="H49" s="24"/>
      <c r="I49" s="14"/>
      <c r="J49" s="21"/>
    </row>
    <row r="50" spans="2:10" x14ac:dyDescent="0.15">
      <c r="B50" s="4">
        <v>47</v>
      </c>
      <c r="C50" s="5">
        <v>42</v>
      </c>
      <c r="D50" s="5">
        <v>46</v>
      </c>
      <c r="E50" s="5">
        <f t="shared" si="0"/>
        <v>-8</v>
      </c>
      <c r="F50" s="5">
        <f t="shared" si="0"/>
        <v>-4</v>
      </c>
      <c r="G50" s="6">
        <f t="shared" si="1"/>
        <v>32</v>
      </c>
      <c r="H50" s="24"/>
      <c r="I50" s="14"/>
      <c r="J50" s="21"/>
    </row>
    <row r="51" spans="2:10" x14ac:dyDescent="0.15">
      <c r="B51" s="4">
        <v>48</v>
      </c>
      <c r="C51" s="5">
        <v>59</v>
      </c>
      <c r="D51" s="5">
        <v>55</v>
      </c>
      <c r="E51" s="5">
        <f t="shared" si="0"/>
        <v>9</v>
      </c>
      <c r="F51" s="5">
        <f t="shared" si="0"/>
        <v>5</v>
      </c>
      <c r="G51" s="6">
        <f t="shared" si="1"/>
        <v>45</v>
      </c>
      <c r="H51" s="24"/>
      <c r="I51" s="14"/>
      <c r="J51" s="21"/>
    </row>
    <row r="52" spans="2:10" x14ac:dyDescent="0.15">
      <c r="B52" s="4">
        <v>49</v>
      </c>
      <c r="C52" s="5">
        <v>43</v>
      </c>
      <c r="D52" s="5">
        <v>40</v>
      </c>
      <c r="E52" s="5">
        <f t="shared" si="0"/>
        <v>-7</v>
      </c>
      <c r="F52" s="5">
        <f t="shared" si="0"/>
        <v>-10</v>
      </c>
      <c r="G52" s="6">
        <f t="shared" si="1"/>
        <v>70</v>
      </c>
      <c r="H52" s="24"/>
      <c r="I52" s="14"/>
      <c r="J52" s="21"/>
    </row>
    <row r="53" spans="2:10" x14ac:dyDescent="0.15">
      <c r="B53" s="4">
        <v>50</v>
      </c>
      <c r="C53" s="5">
        <v>52</v>
      </c>
      <c r="D53" s="5">
        <v>52</v>
      </c>
      <c r="E53" s="5">
        <f t="shared" si="0"/>
        <v>2</v>
      </c>
      <c r="F53" s="5">
        <f t="shared" si="0"/>
        <v>2</v>
      </c>
      <c r="G53" s="6">
        <f t="shared" si="1"/>
        <v>4</v>
      </c>
      <c r="H53" s="24"/>
      <c r="I53" s="14"/>
      <c r="J53" s="21"/>
    </row>
    <row r="54" spans="2:10" x14ac:dyDescent="0.15">
      <c r="B54" s="4">
        <v>51</v>
      </c>
      <c r="C54" s="5">
        <v>38</v>
      </c>
      <c r="D54" s="5">
        <v>48</v>
      </c>
      <c r="E54" s="5">
        <f t="shared" si="0"/>
        <v>-12</v>
      </c>
      <c r="F54" s="5">
        <f t="shared" si="0"/>
        <v>-2</v>
      </c>
      <c r="G54" s="6">
        <f t="shared" si="1"/>
        <v>24</v>
      </c>
      <c r="H54" s="24"/>
      <c r="I54" s="14"/>
      <c r="J54" s="21"/>
    </row>
    <row r="55" spans="2:10" x14ac:dyDescent="0.15">
      <c r="B55" s="4">
        <v>52</v>
      </c>
      <c r="C55" s="5">
        <v>58</v>
      </c>
      <c r="D55" s="5">
        <v>47</v>
      </c>
      <c r="E55" s="5">
        <f t="shared" si="0"/>
        <v>8</v>
      </c>
      <c r="F55" s="5">
        <f t="shared" si="0"/>
        <v>-3</v>
      </c>
      <c r="G55" s="6">
        <f t="shared" si="1"/>
        <v>-24</v>
      </c>
      <c r="H55" s="24"/>
      <c r="I55" s="14"/>
      <c r="J55" s="21"/>
    </row>
    <row r="56" spans="2:10" x14ac:dyDescent="0.15">
      <c r="B56" s="4">
        <v>53</v>
      </c>
      <c r="C56" s="5">
        <v>57</v>
      </c>
      <c r="D56" s="5">
        <v>55</v>
      </c>
      <c r="E56" s="5">
        <f t="shared" si="0"/>
        <v>7</v>
      </c>
      <c r="F56" s="5">
        <f t="shared" si="0"/>
        <v>5</v>
      </c>
      <c r="G56" s="6">
        <f t="shared" si="1"/>
        <v>35</v>
      </c>
      <c r="H56" s="24"/>
      <c r="I56" s="14"/>
      <c r="J56" s="21"/>
    </row>
    <row r="57" spans="2:10" x14ac:dyDescent="0.15">
      <c r="B57" s="4">
        <v>54</v>
      </c>
      <c r="C57" s="5">
        <v>40</v>
      </c>
      <c r="D57" s="5">
        <v>38</v>
      </c>
      <c r="E57" s="5">
        <f t="shared" si="0"/>
        <v>-10</v>
      </c>
      <c r="F57" s="5">
        <f t="shared" si="0"/>
        <v>-12</v>
      </c>
      <c r="G57" s="6">
        <f t="shared" si="1"/>
        <v>120</v>
      </c>
      <c r="H57" s="24"/>
      <c r="I57" s="14"/>
      <c r="J57" s="21"/>
    </row>
    <row r="58" spans="2:10" x14ac:dyDescent="0.15">
      <c r="B58" s="4">
        <v>55</v>
      </c>
      <c r="C58" s="5">
        <v>47</v>
      </c>
      <c r="D58" s="5">
        <v>60</v>
      </c>
      <c r="E58" s="5">
        <f t="shared" si="0"/>
        <v>-3</v>
      </c>
      <c r="F58" s="5">
        <f t="shared" si="0"/>
        <v>10</v>
      </c>
      <c r="G58" s="6">
        <f t="shared" si="1"/>
        <v>-30</v>
      </c>
      <c r="H58" s="24"/>
      <c r="I58" s="14"/>
      <c r="J58" s="21"/>
    </row>
    <row r="59" spans="2:10" x14ac:dyDescent="0.15">
      <c r="B59" s="4">
        <v>56</v>
      </c>
      <c r="C59" s="5">
        <v>72</v>
      </c>
      <c r="D59" s="5">
        <v>58</v>
      </c>
      <c r="E59" s="5">
        <f t="shared" si="0"/>
        <v>22</v>
      </c>
      <c r="F59" s="5">
        <f t="shared" si="0"/>
        <v>8</v>
      </c>
      <c r="G59" s="6">
        <f t="shared" si="1"/>
        <v>176</v>
      </c>
      <c r="H59" s="24"/>
      <c r="I59" s="14"/>
      <c r="J59" s="21"/>
    </row>
    <row r="60" spans="2:10" x14ac:dyDescent="0.15">
      <c r="B60" s="4">
        <v>57</v>
      </c>
      <c r="C60" s="5">
        <v>65</v>
      </c>
      <c r="D60" s="5">
        <v>72</v>
      </c>
      <c r="E60" s="5">
        <f t="shared" si="0"/>
        <v>15</v>
      </c>
      <c r="F60" s="5">
        <f t="shared" si="0"/>
        <v>22</v>
      </c>
      <c r="G60" s="6">
        <f t="shared" si="1"/>
        <v>330</v>
      </c>
      <c r="H60" s="24"/>
      <c r="I60" s="14"/>
      <c r="J60" s="21"/>
    </row>
    <row r="61" spans="2:10" x14ac:dyDescent="0.15">
      <c r="B61" s="4">
        <v>58</v>
      </c>
      <c r="C61" s="5">
        <v>57</v>
      </c>
      <c r="D61" s="5">
        <v>58</v>
      </c>
      <c r="E61" s="5">
        <f t="shared" si="0"/>
        <v>7</v>
      </c>
      <c r="F61" s="5">
        <f t="shared" si="0"/>
        <v>8</v>
      </c>
      <c r="G61" s="6">
        <f t="shared" si="1"/>
        <v>56</v>
      </c>
      <c r="H61" s="24"/>
      <c r="I61" s="14"/>
      <c r="J61" s="21"/>
    </row>
    <row r="62" spans="2:10" x14ac:dyDescent="0.15">
      <c r="B62" s="4">
        <v>59</v>
      </c>
      <c r="C62" s="5">
        <v>35</v>
      </c>
      <c r="D62" s="5">
        <v>30</v>
      </c>
      <c r="E62" s="5">
        <f t="shared" si="0"/>
        <v>-15</v>
      </c>
      <c r="F62" s="5">
        <f t="shared" si="0"/>
        <v>-20</v>
      </c>
      <c r="G62" s="6">
        <f t="shared" si="1"/>
        <v>300</v>
      </c>
      <c r="H62" s="24"/>
      <c r="I62" s="14"/>
      <c r="J62" s="21"/>
    </row>
    <row r="63" spans="2:10" x14ac:dyDescent="0.15">
      <c r="B63" s="4">
        <v>60</v>
      </c>
      <c r="C63" s="5">
        <v>36</v>
      </c>
      <c r="D63" s="5">
        <v>42</v>
      </c>
      <c r="E63" s="5">
        <f t="shared" si="0"/>
        <v>-14</v>
      </c>
      <c r="F63" s="5">
        <f t="shared" si="0"/>
        <v>-8</v>
      </c>
      <c r="G63" s="6">
        <f t="shared" si="1"/>
        <v>112</v>
      </c>
      <c r="H63" s="24"/>
      <c r="I63" s="14"/>
      <c r="J63" s="21"/>
    </row>
    <row r="64" spans="2:10" x14ac:dyDescent="0.15">
      <c r="B64" s="4">
        <v>61</v>
      </c>
      <c r="C64" s="5">
        <v>40</v>
      </c>
      <c r="D64" s="5">
        <v>39</v>
      </c>
      <c r="E64" s="5">
        <f t="shared" si="0"/>
        <v>-10</v>
      </c>
      <c r="F64" s="5">
        <f t="shared" si="0"/>
        <v>-11</v>
      </c>
      <c r="G64" s="6">
        <f t="shared" si="1"/>
        <v>110</v>
      </c>
      <c r="H64" s="24"/>
      <c r="I64" s="14"/>
      <c r="J64" s="21"/>
    </row>
    <row r="65" spans="2:10" x14ac:dyDescent="0.15">
      <c r="B65" s="4">
        <v>62</v>
      </c>
      <c r="C65" s="5">
        <v>44</v>
      </c>
      <c r="D65" s="5">
        <v>35</v>
      </c>
      <c r="E65" s="5">
        <f t="shared" si="0"/>
        <v>-6</v>
      </c>
      <c r="F65" s="5">
        <f t="shared" si="0"/>
        <v>-15</v>
      </c>
      <c r="G65" s="6">
        <f t="shared" si="1"/>
        <v>90</v>
      </c>
      <c r="H65" s="24"/>
      <c r="I65" s="14"/>
      <c r="J65" s="21"/>
    </row>
    <row r="66" spans="2:10" x14ac:dyDescent="0.15">
      <c r="B66" s="4">
        <v>63</v>
      </c>
      <c r="C66" s="5">
        <v>62</v>
      </c>
      <c r="D66" s="5">
        <v>48</v>
      </c>
      <c r="E66" s="5">
        <f t="shared" si="0"/>
        <v>12</v>
      </c>
      <c r="F66" s="5">
        <f t="shared" si="0"/>
        <v>-2</v>
      </c>
      <c r="G66" s="6">
        <f t="shared" si="1"/>
        <v>-24</v>
      </c>
      <c r="H66" s="24"/>
      <c r="I66" s="14"/>
      <c r="J66" s="21"/>
    </row>
    <row r="67" spans="2:10" x14ac:dyDescent="0.15">
      <c r="B67" s="4">
        <v>64</v>
      </c>
      <c r="C67" s="5">
        <v>50</v>
      </c>
      <c r="D67" s="5">
        <v>37</v>
      </c>
      <c r="E67" s="5">
        <f t="shared" si="0"/>
        <v>0</v>
      </c>
      <c r="F67" s="5">
        <f t="shared" si="0"/>
        <v>-13</v>
      </c>
      <c r="G67" s="6">
        <f t="shared" si="1"/>
        <v>0</v>
      </c>
      <c r="H67" s="24"/>
      <c r="I67" s="14"/>
      <c r="J67" s="21"/>
    </row>
    <row r="68" spans="2:10" x14ac:dyDescent="0.15">
      <c r="B68" s="4">
        <v>65</v>
      </c>
      <c r="C68" s="5">
        <v>80</v>
      </c>
      <c r="D68" s="5">
        <v>70</v>
      </c>
      <c r="E68" s="5">
        <f t="shared" si="0"/>
        <v>30</v>
      </c>
      <c r="F68" s="5">
        <f t="shared" si="0"/>
        <v>20</v>
      </c>
      <c r="G68" s="6">
        <f t="shared" si="1"/>
        <v>600</v>
      </c>
      <c r="H68" s="24"/>
      <c r="I68" s="14"/>
      <c r="J68" s="21"/>
    </row>
    <row r="69" spans="2:10" x14ac:dyDescent="0.15">
      <c r="B69" s="4">
        <v>66</v>
      </c>
      <c r="C69" s="5">
        <v>30</v>
      </c>
      <c r="D69" s="5">
        <v>29</v>
      </c>
      <c r="E69" s="5">
        <f t="shared" ref="E69:F103" si="2">(C69-50)</f>
        <v>-20</v>
      </c>
      <c r="F69" s="5">
        <f t="shared" si="2"/>
        <v>-21</v>
      </c>
      <c r="G69" s="6">
        <f t="shared" ref="G69:G103" si="3">E69*F69</f>
        <v>420</v>
      </c>
      <c r="H69" s="24"/>
      <c r="I69" s="14"/>
      <c r="J69" s="21"/>
    </row>
    <row r="70" spans="2:10" x14ac:dyDescent="0.15">
      <c r="B70" s="4">
        <v>67</v>
      </c>
      <c r="C70" s="5">
        <v>47</v>
      </c>
      <c r="D70" s="5">
        <v>51</v>
      </c>
      <c r="E70" s="5">
        <f t="shared" si="2"/>
        <v>-3</v>
      </c>
      <c r="F70" s="5">
        <f t="shared" si="2"/>
        <v>1</v>
      </c>
      <c r="G70" s="6">
        <f t="shared" si="3"/>
        <v>-3</v>
      </c>
      <c r="H70" s="24"/>
      <c r="I70" s="14"/>
      <c r="J70" s="21"/>
    </row>
    <row r="71" spans="2:10" x14ac:dyDescent="0.15">
      <c r="B71" s="4">
        <v>68</v>
      </c>
      <c r="C71" s="5">
        <v>58</v>
      </c>
      <c r="D71" s="5">
        <v>57</v>
      </c>
      <c r="E71" s="5">
        <f t="shared" si="2"/>
        <v>8</v>
      </c>
      <c r="F71" s="5">
        <f t="shared" si="2"/>
        <v>7</v>
      </c>
      <c r="G71" s="6">
        <f t="shared" si="3"/>
        <v>56</v>
      </c>
      <c r="H71" s="24"/>
      <c r="I71" s="14"/>
      <c r="J71" s="21"/>
    </row>
    <row r="72" spans="2:10" x14ac:dyDescent="0.15">
      <c r="B72" s="4">
        <v>69</v>
      </c>
      <c r="C72" s="5">
        <v>55</v>
      </c>
      <c r="D72" s="5">
        <v>40</v>
      </c>
      <c r="E72" s="5">
        <f t="shared" si="2"/>
        <v>5</v>
      </c>
      <c r="F72" s="5">
        <f t="shared" si="2"/>
        <v>-10</v>
      </c>
      <c r="G72" s="6">
        <f t="shared" si="3"/>
        <v>-50</v>
      </c>
      <c r="H72" s="24"/>
      <c r="I72" s="14"/>
      <c r="J72" s="21"/>
    </row>
    <row r="73" spans="2:10" x14ac:dyDescent="0.15">
      <c r="B73" s="4">
        <v>70</v>
      </c>
      <c r="C73" s="5">
        <v>53</v>
      </c>
      <c r="D73" s="5">
        <v>48</v>
      </c>
      <c r="E73" s="5">
        <f t="shared" si="2"/>
        <v>3</v>
      </c>
      <c r="F73" s="5">
        <f t="shared" si="2"/>
        <v>-2</v>
      </c>
      <c r="G73" s="6">
        <f t="shared" si="3"/>
        <v>-6</v>
      </c>
      <c r="H73" s="24"/>
      <c r="I73" s="14"/>
      <c r="J73" s="21"/>
    </row>
    <row r="74" spans="2:10" x14ac:dyDescent="0.15">
      <c r="B74" s="4">
        <v>71</v>
      </c>
      <c r="C74" s="5">
        <v>34</v>
      </c>
      <c r="D74" s="5">
        <v>40</v>
      </c>
      <c r="E74" s="5">
        <f t="shared" si="2"/>
        <v>-16</v>
      </c>
      <c r="F74" s="5">
        <f t="shared" si="2"/>
        <v>-10</v>
      </c>
      <c r="G74" s="6">
        <f t="shared" si="3"/>
        <v>160</v>
      </c>
      <c r="H74" s="24"/>
      <c r="I74" s="14"/>
      <c r="J74" s="21"/>
    </row>
    <row r="75" spans="2:10" x14ac:dyDescent="0.15">
      <c r="B75" s="4">
        <v>72</v>
      </c>
      <c r="C75" s="5">
        <v>52</v>
      </c>
      <c r="D75" s="5">
        <v>42</v>
      </c>
      <c r="E75" s="5">
        <f t="shared" si="2"/>
        <v>2</v>
      </c>
      <c r="F75" s="5">
        <f t="shared" si="2"/>
        <v>-8</v>
      </c>
      <c r="G75" s="6">
        <f t="shared" si="3"/>
        <v>-16</v>
      </c>
      <c r="H75" s="24"/>
      <c r="I75" s="14"/>
      <c r="J75" s="21"/>
    </row>
    <row r="76" spans="2:10" x14ac:dyDescent="0.15">
      <c r="B76" s="4">
        <v>73</v>
      </c>
      <c r="C76" s="5">
        <v>35</v>
      </c>
      <c r="D76" s="5">
        <v>45</v>
      </c>
      <c r="E76" s="5">
        <f t="shared" si="2"/>
        <v>-15</v>
      </c>
      <c r="F76" s="5">
        <f t="shared" si="2"/>
        <v>-5</v>
      </c>
      <c r="G76" s="6">
        <f t="shared" si="3"/>
        <v>75</v>
      </c>
      <c r="H76" s="24"/>
      <c r="I76" s="14"/>
      <c r="J76" s="21"/>
    </row>
    <row r="77" spans="2:10" x14ac:dyDescent="0.15">
      <c r="B77" s="4">
        <v>74</v>
      </c>
      <c r="C77" s="5">
        <v>32</v>
      </c>
      <c r="D77" s="5">
        <v>40</v>
      </c>
      <c r="E77" s="5">
        <f t="shared" si="2"/>
        <v>-18</v>
      </c>
      <c r="F77" s="5">
        <f t="shared" si="2"/>
        <v>-10</v>
      </c>
      <c r="G77" s="6">
        <f t="shared" si="3"/>
        <v>180</v>
      </c>
      <c r="H77" s="24"/>
      <c r="I77" s="14"/>
      <c r="J77" s="21"/>
    </row>
    <row r="78" spans="2:10" x14ac:dyDescent="0.15">
      <c r="B78" s="4">
        <v>75</v>
      </c>
      <c r="C78" s="5">
        <v>58</v>
      </c>
      <c r="D78" s="5">
        <v>45</v>
      </c>
      <c r="E78" s="5">
        <f t="shared" si="2"/>
        <v>8</v>
      </c>
      <c r="F78" s="5">
        <f t="shared" si="2"/>
        <v>-5</v>
      </c>
      <c r="G78" s="6">
        <f t="shared" si="3"/>
        <v>-40</v>
      </c>
      <c r="H78" s="24"/>
      <c r="I78" s="14"/>
      <c r="J78" s="21"/>
    </row>
    <row r="79" spans="2:10" x14ac:dyDescent="0.15">
      <c r="B79" s="4">
        <v>76</v>
      </c>
      <c r="C79" s="5">
        <v>51</v>
      </c>
      <c r="D79" s="5">
        <v>56</v>
      </c>
      <c r="E79" s="5">
        <f t="shared" si="2"/>
        <v>1</v>
      </c>
      <c r="F79" s="5">
        <f t="shared" si="2"/>
        <v>6</v>
      </c>
      <c r="G79" s="6">
        <f t="shared" si="3"/>
        <v>6</v>
      </c>
      <c r="H79" s="24"/>
      <c r="I79" s="14"/>
      <c r="J79" s="21"/>
    </row>
    <row r="80" spans="2:10" x14ac:dyDescent="0.15">
      <c r="B80" s="4">
        <v>77</v>
      </c>
      <c r="C80" s="5">
        <v>55</v>
      </c>
      <c r="D80" s="5">
        <v>49</v>
      </c>
      <c r="E80" s="5">
        <f t="shared" si="2"/>
        <v>5</v>
      </c>
      <c r="F80" s="5">
        <f t="shared" si="2"/>
        <v>-1</v>
      </c>
      <c r="G80" s="6">
        <f t="shared" si="3"/>
        <v>-5</v>
      </c>
      <c r="H80" s="24"/>
      <c r="I80" s="14"/>
      <c r="J80" s="21"/>
    </row>
    <row r="81" spans="2:10" x14ac:dyDescent="0.15">
      <c r="B81" s="4">
        <v>78</v>
      </c>
      <c r="C81" s="5">
        <v>57</v>
      </c>
      <c r="D81" s="5">
        <v>62</v>
      </c>
      <c r="E81" s="5">
        <f t="shared" si="2"/>
        <v>7</v>
      </c>
      <c r="F81" s="5">
        <f t="shared" si="2"/>
        <v>12</v>
      </c>
      <c r="G81" s="6">
        <f t="shared" si="3"/>
        <v>84</v>
      </c>
      <c r="H81" s="24"/>
      <c r="I81" s="14"/>
      <c r="J81" s="21"/>
    </row>
    <row r="82" spans="2:10" x14ac:dyDescent="0.15">
      <c r="B82" s="4">
        <v>79</v>
      </c>
      <c r="C82" s="5">
        <v>70</v>
      </c>
      <c r="D82" s="5">
        <v>72</v>
      </c>
      <c r="E82" s="5">
        <f t="shared" si="2"/>
        <v>20</v>
      </c>
      <c r="F82" s="5">
        <f t="shared" si="2"/>
        <v>22</v>
      </c>
      <c r="G82" s="6">
        <f t="shared" si="3"/>
        <v>440</v>
      </c>
      <c r="H82" s="24"/>
      <c r="I82" s="14"/>
      <c r="J82" s="21"/>
    </row>
    <row r="83" spans="2:10" x14ac:dyDescent="0.15">
      <c r="B83" s="4">
        <v>80</v>
      </c>
      <c r="C83" s="5">
        <v>62</v>
      </c>
      <c r="D83" s="5">
        <v>65</v>
      </c>
      <c r="E83" s="5">
        <f t="shared" si="2"/>
        <v>12</v>
      </c>
      <c r="F83" s="5">
        <f t="shared" si="2"/>
        <v>15</v>
      </c>
      <c r="G83" s="6">
        <f t="shared" si="3"/>
        <v>180</v>
      </c>
      <c r="H83" s="24"/>
      <c r="I83" s="14"/>
      <c r="J83" s="21"/>
    </row>
    <row r="84" spans="2:10" x14ac:dyDescent="0.15">
      <c r="B84" s="4">
        <v>81</v>
      </c>
      <c r="C84" s="5">
        <v>48</v>
      </c>
      <c r="D84" s="5">
        <v>51</v>
      </c>
      <c r="E84" s="5">
        <f t="shared" si="2"/>
        <v>-2</v>
      </c>
      <c r="F84" s="5">
        <f t="shared" si="2"/>
        <v>1</v>
      </c>
      <c r="G84" s="6">
        <f t="shared" si="3"/>
        <v>-2</v>
      </c>
      <c r="H84" s="24"/>
      <c r="I84" s="14"/>
      <c r="J84" s="21"/>
    </row>
    <row r="85" spans="2:10" x14ac:dyDescent="0.15">
      <c r="B85" s="4">
        <v>82</v>
      </c>
      <c r="C85" s="5">
        <v>42</v>
      </c>
      <c r="D85" s="5">
        <v>53</v>
      </c>
      <c r="E85" s="5">
        <f t="shared" si="2"/>
        <v>-8</v>
      </c>
      <c r="F85" s="5">
        <f t="shared" si="2"/>
        <v>3</v>
      </c>
      <c r="G85" s="6">
        <f t="shared" si="3"/>
        <v>-24</v>
      </c>
      <c r="H85" s="24"/>
      <c r="I85" s="14"/>
      <c r="J85" s="21"/>
    </row>
    <row r="86" spans="2:10" x14ac:dyDescent="0.15">
      <c r="B86" s="4">
        <v>83</v>
      </c>
      <c r="C86" s="5">
        <v>40</v>
      </c>
      <c r="D86" s="5">
        <v>45</v>
      </c>
      <c r="E86" s="5">
        <f t="shared" si="2"/>
        <v>-10</v>
      </c>
      <c r="F86" s="5">
        <f t="shared" si="2"/>
        <v>-5</v>
      </c>
      <c r="G86" s="6">
        <f t="shared" si="3"/>
        <v>50</v>
      </c>
      <c r="H86" s="24"/>
      <c r="I86" s="14"/>
      <c r="J86" s="21"/>
    </row>
    <row r="87" spans="2:10" x14ac:dyDescent="0.15">
      <c r="B87" s="4">
        <v>84</v>
      </c>
      <c r="C87" s="5">
        <v>44</v>
      </c>
      <c r="D87" s="5">
        <v>56</v>
      </c>
      <c r="E87" s="5">
        <f t="shared" si="2"/>
        <v>-6</v>
      </c>
      <c r="F87" s="5">
        <f t="shared" si="2"/>
        <v>6</v>
      </c>
      <c r="G87" s="6">
        <f t="shared" si="3"/>
        <v>-36</v>
      </c>
      <c r="H87" s="24"/>
      <c r="I87" s="14"/>
      <c r="J87" s="21"/>
    </row>
    <row r="88" spans="2:10" x14ac:dyDescent="0.15">
      <c r="B88" s="4">
        <v>85</v>
      </c>
      <c r="C88" s="5">
        <v>43</v>
      </c>
      <c r="D88" s="5">
        <v>51</v>
      </c>
      <c r="E88" s="5">
        <f t="shared" si="2"/>
        <v>-7</v>
      </c>
      <c r="F88" s="5">
        <f t="shared" si="2"/>
        <v>1</v>
      </c>
      <c r="G88" s="6">
        <f t="shared" si="3"/>
        <v>-7</v>
      </c>
      <c r="H88" s="24"/>
      <c r="I88" s="14"/>
      <c r="J88" s="21"/>
    </row>
    <row r="89" spans="2:10" x14ac:dyDescent="0.15">
      <c r="B89" s="4">
        <v>86</v>
      </c>
      <c r="C89" s="5">
        <v>47</v>
      </c>
      <c r="D89" s="5">
        <v>58</v>
      </c>
      <c r="E89" s="5">
        <f t="shared" si="2"/>
        <v>-3</v>
      </c>
      <c r="F89" s="5">
        <f t="shared" si="2"/>
        <v>8</v>
      </c>
      <c r="G89" s="6">
        <f t="shared" si="3"/>
        <v>-24</v>
      </c>
      <c r="H89" s="24"/>
      <c r="I89" s="14"/>
      <c r="J89" s="21"/>
    </row>
    <row r="90" spans="2:10" x14ac:dyDescent="0.15">
      <c r="B90" s="4">
        <v>87</v>
      </c>
      <c r="C90" s="5">
        <v>58</v>
      </c>
      <c r="D90" s="5">
        <v>52</v>
      </c>
      <c r="E90" s="5">
        <f t="shared" si="2"/>
        <v>8</v>
      </c>
      <c r="F90" s="5">
        <f t="shared" si="2"/>
        <v>2</v>
      </c>
      <c r="G90" s="6">
        <f t="shared" si="3"/>
        <v>16</v>
      </c>
      <c r="H90" s="24"/>
      <c r="I90" s="14"/>
      <c r="J90" s="21"/>
    </row>
    <row r="91" spans="2:10" x14ac:dyDescent="0.15">
      <c r="B91" s="4">
        <v>88</v>
      </c>
      <c r="C91" s="5">
        <v>46</v>
      </c>
      <c r="D91" s="5">
        <v>53</v>
      </c>
      <c r="E91" s="5">
        <f t="shared" si="2"/>
        <v>-4</v>
      </c>
      <c r="F91" s="5">
        <f t="shared" si="2"/>
        <v>3</v>
      </c>
      <c r="G91" s="6">
        <f t="shared" si="3"/>
        <v>-12</v>
      </c>
      <c r="H91" s="24"/>
      <c r="I91" s="14"/>
      <c r="J91" s="21"/>
    </row>
    <row r="92" spans="2:10" x14ac:dyDescent="0.15">
      <c r="B92" s="4">
        <v>89</v>
      </c>
      <c r="C92" s="5">
        <v>53</v>
      </c>
      <c r="D92" s="5">
        <v>50</v>
      </c>
      <c r="E92" s="5">
        <f t="shared" si="2"/>
        <v>3</v>
      </c>
      <c r="F92" s="5">
        <f t="shared" si="2"/>
        <v>0</v>
      </c>
      <c r="G92" s="6">
        <f t="shared" si="3"/>
        <v>0</v>
      </c>
      <c r="H92" s="24"/>
      <c r="I92" s="14"/>
      <c r="J92" s="21"/>
    </row>
    <row r="93" spans="2:10" x14ac:dyDescent="0.15">
      <c r="B93" s="4">
        <v>90</v>
      </c>
      <c r="C93" s="5">
        <v>48</v>
      </c>
      <c r="D93" s="5">
        <v>56</v>
      </c>
      <c r="E93" s="5">
        <f t="shared" si="2"/>
        <v>-2</v>
      </c>
      <c r="F93" s="5">
        <f t="shared" si="2"/>
        <v>6</v>
      </c>
      <c r="G93" s="6">
        <f t="shared" si="3"/>
        <v>-12</v>
      </c>
      <c r="H93" s="24"/>
      <c r="I93" s="14"/>
      <c r="J93" s="21"/>
    </row>
    <row r="94" spans="2:10" x14ac:dyDescent="0.15">
      <c r="B94" s="4">
        <v>91</v>
      </c>
      <c r="C94" s="5">
        <v>51</v>
      </c>
      <c r="D94" s="5">
        <v>49</v>
      </c>
      <c r="E94" s="5">
        <f t="shared" si="2"/>
        <v>1</v>
      </c>
      <c r="F94" s="5">
        <f t="shared" si="2"/>
        <v>-1</v>
      </c>
      <c r="G94" s="6">
        <f t="shared" si="3"/>
        <v>-1</v>
      </c>
      <c r="H94" s="24"/>
      <c r="I94" s="14"/>
      <c r="J94" s="21"/>
    </row>
    <row r="95" spans="2:10" x14ac:dyDescent="0.15">
      <c r="B95" s="4">
        <v>92</v>
      </c>
      <c r="C95" s="5">
        <v>62</v>
      </c>
      <c r="D95" s="5">
        <v>51</v>
      </c>
      <c r="E95" s="5">
        <f t="shared" si="2"/>
        <v>12</v>
      </c>
      <c r="F95" s="5">
        <f t="shared" si="2"/>
        <v>1</v>
      </c>
      <c r="G95" s="6">
        <f t="shared" si="3"/>
        <v>12</v>
      </c>
      <c r="H95" s="24"/>
      <c r="I95" s="14"/>
      <c r="J95" s="21"/>
    </row>
    <row r="96" spans="2:10" x14ac:dyDescent="0.15">
      <c r="B96" s="4">
        <v>93</v>
      </c>
      <c r="C96" s="5">
        <v>41</v>
      </c>
      <c r="D96" s="5">
        <v>48</v>
      </c>
      <c r="E96" s="5">
        <f t="shared" si="2"/>
        <v>-9</v>
      </c>
      <c r="F96" s="5">
        <f t="shared" si="2"/>
        <v>-2</v>
      </c>
      <c r="G96" s="6">
        <f t="shared" si="3"/>
        <v>18</v>
      </c>
      <c r="H96" s="24"/>
      <c r="I96" s="14"/>
      <c r="J96" s="21"/>
    </row>
    <row r="97" spans="2:10" x14ac:dyDescent="0.15">
      <c r="B97" s="4">
        <v>94</v>
      </c>
      <c r="C97" s="5">
        <v>43</v>
      </c>
      <c r="D97" s="5">
        <v>47</v>
      </c>
      <c r="E97" s="5">
        <f t="shared" si="2"/>
        <v>-7</v>
      </c>
      <c r="F97" s="5">
        <f t="shared" si="2"/>
        <v>-3</v>
      </c>
      <c r="G97" s="6">
        <f t="shared" si="3"/>
        <v>21</v>
      </c>
      <c r="H97" s="24"/>
      <c r="I97" s="14"/>
      <c r="J97" s="21"/>
    </row>
    <row r="98" spans="2:10" x14ac:dyDescent="0.15">
      <c r="B98" s="4">
        <v>95</v>
      </c>
      <c r="C98" s="5">
        <v>28</v>
      </c>
      <c r="D98" s="5">
        <v>32</v>
      </c>
      <c r="E98" s="5">
        <f t="shared" si="2"/>
        <v>-22</v>
      </c>
      <c r="F98" s="5">
        <f t="shared" si="2"/>
        <v>-18</v>
      </c>
      <c r="G98" s="6">
        <f t="shared" si="3"/>
        <v>396</v>
      </c>
      <c r="H98" s="24"/>
      <c r="I98" s="14"/>
      <c r="J98" s="21"/>
    </row>
    <row r="99" spans="2:10" x14ac:dyDescent="0.15">
      <c r="B99" s="4">
        <v>96</v>
      </c>
      <c r="C99" s="5">
        <v>57</v>
      </c>
      <c r="D99" s="5">
        <v>55</v>
      </c>
      <c r="E99" s="5">
        <f t="shared" si="2"/>
        <v>7</v>
      </c>
      <c r="F99" s="5">
        <f t="shared" si="2"/>
        <v>5</v>
      </c>
      <c r="G99" s="6">
        <f t="shared" si="3"/>
        <v>35</v>
      </c>
      <c r="H99" s="24"/>
      <c r="I99" s="14"/>
      <c r="J99" s="21"/>
    </row>
    <row r="100" spans="2:10" x14ac:dyDescent="0.15">
      <c r="B100" s="4">
        <v>97</v>
      </c>
      <c r="C100" s="5">
        <v>53</v>
      </c>
      <c r="D100" s="5">
        <v>60</v>
      </c>
      <c r="E100" s="5">
        <f t="shared" si="2"/>
        <v>3</v>
      </c>
      <c r="F100" s="5">
        <f t="shared" si="2"/>
        <v>10</v>
      </c>
      <c r="G100" s="6">
        <f t="shared" si="3"/>
        <v>30</v>
      </c>
      <c r="H100" s="24"/>
      <c r="I100" s="14"/>
      <c r="J100" s="21"/>
    </row>
    <row r="101" spans="2:10" x14ac:dyDescent="0.15">
      <c r="B101" s="4">
        <v>98</v>
      </c>
      <c r="C101" s="5">
        <v>65</v>
      </c>
      <c r="D101" s="5">
        <v>58</v>
      </c>
      <c r="E101" s="5">
        <f t="shared" si="2"/>
        <v>15</v>
      </c>
      <c r="F101" s="5">
        <f t="shared" si="2"/>
        <v>8</v>
      </c>
      <c r="G101" s="6">
        <f t="shared" si="3"/>
        <v>120</v>
      </c>
      <c r="H101" s="24"/>
      <c r="I101" s="14"/>
      <c r="J101" s="21"/>
    </row>
    <row r="102" spans="2:10" x14ac:dyDescent="0.15">
      <c r="B102" s="4">
        <v>99</v>
      </c>
      <c r="C102" s="5">
        <v>48</v>
      </c>
      <c r="D102" s="5">
        <v>40</v>
      </c>
      <c r="E102" s="5">
        <f t="shared" si="2"/>
        <v>-2</v>
      </c>
      <c r="F102" s="5">
        <f t="shared" si="2"/>
        <v>-10</v>
      </c>
      <c r="G102" s="6">
        <f t="shared" si="3"/>
        <v>20</v>
      </c>
      <c r="H102" s="24"/>
      <c r="I102" s="14"/>
      <c r="J102" s="21"/>
    </row>
    <row r="103" spans="2:10" ht="14.25" thickBot="1" x14ac:dyDescent="0.2">
      <c r="B103" s="7">
        <v>100</v>
      </c>
      <c r="C103" s="15">
        <v>53</v>
      </c>
      <c r="D103" s="15">
        <v>57</v>
      </c>
      <c r="E103" s="15">
        <f t="shared" si="2"/>
        <v>3</v>
      </c>
      <c r="F103" s="15">
        <f t="shared" si="2"/>
        <v>7</v>
      </c>
      <c r="G103" s="8">
        <f t="shared" si="3"/>
        <v>21</v>
      </c>
      <c r="H103" s="27"/>
      <c r="I103" s="28"/>
      <c r="J103" s="29"/>
    </row>
    <row r="104" spans="2:10" x14ac:dyDescent="0.15">
      <c r="C104" s="10">
        <f>AVERAGE(C4:C103)</f>
        <v>50</v>
      </c>
      <c r="D104" s="11">
        <f>AVERAGE(D4:D103)</f>
        <v>50</v>
      </c>
      <c r="E104" s="12">
        <f>SUMSQ(E4:E103)</f>
        <v>13354</v>
      </c>
      <c r="F104" s="12">
        <f>SUMSQ(F4:F103)</f>
        <v>11174</v>
      </c>
      <c r="G104" s="13">
        <f>SUM(G4:G103)/100</f>
        <v>100.22</v>
      </c>
      <c r="J104" t="e">
        <f>AVERAGE(J4:J103)</f>
        <v>#DIV/0!</v>
      </c>
    </row>
    <row r="105" spans="2:10" x14ac:dyDescent="0.15">
      <c r="C105" s="2" t="s">
        <v>0</v>
      </c>
      <c r="D105" s="2" t="s">
        <v>0</v>
      </c>
      <c r="E105" s="30" t="s">
        <v>11</v>
      </c>
      <c r="F105" s="30" t="s">
        <v>12</v>
      </c>
      <c r="G105" s="36" t="s">
        <v>9</v>
      </c>
      <c r="H105" s="1"/>
      <c r="I105" s="1"/>
    </row>
    <row r="106" spans="2:10" x14ac:dyDescent="0.15">
      <c r="E106" s="3">
        <f>E104/100</f>
        <v>133.54</v>
      </c>
      <c r="F106" s="3">
        <f>F104/100</f>
        <v>111.74</v>
      </c>
    </row>
    <row r="107" spans="2:10" x14ac:dyDescent="0.15">
      <c r="E107" s="36" t="s">
        <v>14</v>
      </c>
      <c r="F107" s="36" t="s">
        <v>15</v>
      </c>
    </row>
    <row r="109" spans="2:10" x14ac:dyDescent="0.15">
      <c r="E109" s="30" t="s">
        <v>16</v>
      </c>
      <c r="F109" s="5">
        <v>1</v>
      </c>
      <c r="H109" s="5" t="s">
        <v>22</v>
      </c>
      <c r="I109" s="33">
        <f>E106-F114</f>
        <v>-89.911003367687982</v>
      </c>
    </row>
    <row r="110" spans="2:10" x14ac:dyDescent="0.15">
      <c r="E110" s="30" t="s">
        <v>17</v>
      </c>
      <c r="F110" s="31">
        <f>-(E106+F106)</f>
        <v>-245.27999999999997</v>
      </c>
      <c r="H110" s="5" t="s">
        <v>23</v>
      </c>
      <c r="I110" s="33">
        <f>F106-F114</f>
        <v>-111.71100336768798</v>
      </c>
    </row>
    <row r="111" spans="2:10" x14ac:dyDescent="0.15">
      <c r="E111" s="30" t="s">
        <v>18</v>
      </c>
      <c r="F111" s="32">
        <f>E106*F106-(G104^2)</f>
        <v>4877.7111999999979</v>
      </c>
    </row>
    <row r="112" spans="2:10" x14ac:dyDescent="0.15">
      <c r="H112" s="30" t="s">
        <v>16</v>
      </c>
      <c r="I112" s="32">
        <f>I109+G104</f>
        <v>10.308996632312017</v>
      </c>
      <c r="J112" s="34">
        <v>1</v>
      </c>
    </row>
    <row r="113" spans="5:10" x14ac:dyDescent="0.15">
      <c r="E113" s="30" t="s">
        <v>19</v>
      </c>
      <c r="F113" s="32">
        <f>SQRT(F110^2-4*F109*F111)</f>
        <v>201.62200673537598</v>
      </c>
      <c r="H113" s="30" t="s">
        <v>17</v>
      </c>
      <c r="I113" s="33">
        <f>G104+I110</f>
        <v>-11.491003367687981</v>
      </c>
      <c r="J113" s="31">
        <f>I112/-I113</f>
        <v>0.89713633374264801</v>
      </c>
    </row>
    <row r="114" spans="5:10" x14ac:dyDescent="0.15">
      <c r="E114" s="30" t="s">
        <v>20</v>
      </c>
      <c r="F114" s="35">
        <f>(-F110+F113)/2</f>
        <v>223.45100336768797</v>
      </c>
    </row>
    <row r="115" spans="5:10" x14ac:dyDescent="0.15">
      <c r="E115" s="30" t="s">
        <v>21</v>
      </c>
      <c r="F115" s="35">
        <f>(-F110-F113)/2</f>
        <v>21.828996632311998</v>
      </c>
      <c r="H115" s="5" t="s">
        <v>24</v>
      </c>
      <c r="I115" s="33">
        <f>E106-F115</f>
        <v>111.71100336768799</v>
      </c>
    </row>
    <row r="116" spans="5:10" x14ac:dyDescent="0.15">
      <c r="H116" s="5" t="s">
        <v>25</v>
      </c>
      <c r="I116" s="33">
        <f>F106-F115</f>
        <v>89.911003367687997</v>
      </c>
    </row>
    <row r="118" spans="5:10" x14ac:dyDescent="0.15">
      <c r="H118" s="30" t="s">
        <v>16</v>
      </c>
      <c r="I118" s="32">
        <f>I115+G104</f>
        <v>211.93100336768799</v>
      </c>
      <c r="J118" s="34">
        <v>1</v>
      </c>
    </row>
    <row r="119" spans="5:10" x14ac:dyDescent="0.15">
      <c r="H119" s="30" t="s">
        <v>17</v>
      </c>
      <c r="I119" s="33">
        <f>G104+I116</f>
        <v>190.13100336768798</v>
      </c>
      <c r="J119" s="31">
        <f>-I118/I119</f>
        <v>-1.1146577865464777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9"/>
  <sheetViews>
    <sheetView topLeftCell="B1" workbookViewId="0">
      <selection activeCell="E1" sqref="E1"/>
    </sheetView>
  </sheetViews>
  <sheetFormatPr defaultRowHeight="13.5" x14ac:dyDescent="0.15"/>
  <cols>
    <col min="1" max="1" width="3.25" customWidth="1"/>
    <col min="2" max="2" width="8.875" style="1"/>
    <col min="6" max="6" width="13.875" bestFit="1" customWidth="1"/>
    <col min="7" max="7" width="16.5" bestFit="1" customWidth="1"/>
    <col min="8" max="8" width="9" customWidth="1"/>
    <col min="9" max="9" width="13.875" bestFit="1" customWidth="1"/>
    <col min="10" max="10" width="9.875" bestFit="1" customWidth="1"/>
    <col min="11" max="11" width="2.125" bestFit="1" customWidth="1"/>
    <col min="13" max="13" width="3.5" bestFit="1" customWidth="1"/>
    <col min="14" max="14" width="7.5" bestFit="1" customWidth="1"/>
  </cols>
  <sheetData>
    <row r="1" spans="2:18" ht="24" customHeight="1" x14ac:dyDescent="0.15"/>
    <row r="2" spans="2:18" ht="34.5" customHeight="1" thickBot="1" x14ac:dyDescent="0.2"/>
    <row r="3" spans="2:18" ht="14.25" thickBot="1" x14ac:dyDescent="0.2">
      <c r="B3" s="9" t="s">
        <v>6</v>
      </c>
      <c r="C3" s="18" t="s">
        <v>7</v>
      </c>
      <c r="D3" s="18" t="s">
        <v>8</v>
      </c>
      <c r="E3" s="18" t="s">
        <v>1</v>
      </c>
      <c r="F3" s="18" t="s">
        <v>2</v>
      </c>
      <c r="G3" s="19" t="s">
        <v>3</v>
      </c>
      <c r="H3" s="22" t="s">
        <v>4</v>
      </c>
      <c r="I3" s="23" t="s">
        <v>5</v>
      </c>
      <c r="J3" s="19" t="s">
        <v>13</v>
      </c>
      <c r="K3" s="16" t="s">
        <v>10</v>
      </c>
      <c r="L3" s="17">
        <f>$G$104/SQRT($E$104)/SQRT($F$104)</f>
        <v>8.2043537730098672E-3</v>
      </c>
    </row>
    <row r="4" spans="2:18" x14ac:dyDescent="0.15">
      <c r="B4" s="4">
        <v>1</v>
      </c>
      <c r="C4" s="5">
        <v>39</v>
      </c>
      <c r="D4" s="5">
        <v>44</v>
      </c>
      <c r="E4" s="5">
        <f>(C4-50)</f>
        <v>-11</v>
      </c>
      <c r="F4" s="5">
        <f>(D4-50)</f>
        <v>-6</v>
      </c>
      <c r="G4" s="6">
        <f>E4*F4</f>
        <v>66</v>
      </c>
      <c r="H4" s="24">
        <f>E4/SQRT($E$106)</f>
        <v>-0.95189051465731256</v>
      </c>
      <c r="I4" s="14">
        <f>F4/SQRT($F$106)</f>
        <v>-0.56760592061471526</v>
      </c>
      <c r="J4" s="21">
        <f>(H4^2+I4^2-2*$L$3*H4*I4)/(1-$L$3^2)/2</f>
        <v>0.60974425764663454</v>
      </c>
      <c r="N4">
        <f>-0.7505*80-12.476+100</f>
        <v>27.484000000000009</v>
      </c>
      <c r="O4">
        <v>80</v>
      </c>
      <c r="Q4">
        <f>R4*-0.7505</f>
        <v>-18.762499999999999</v>
      </c>
      <c r="R4">
        <v>25</v>
      </c>
    </row>
    <row r="5" spans="2:18" x14ac:dyDescent="0.15">
      <c r="B5" s="4">
        <v>2</v>
      </c>
      <c r="C5" s="5">
        <v>63</v>
      </c>
      <c r="D5" s="5">
        <v>58</v>
      </c>
      <c r="E5" s="5">
        <f t="shared" ref="E5:E68" si="0">(C5-50)</f>
        <v>13</v>
      </c>
      <c r="F5" s="5">
        <f t="shared" ref="F5:F68" si="1">(D5-50)</f>
        <v>8</v>
      </c>
      <c r="G5" s="6">
        <f t="shared" ref="G5:G68" si="2">E5*F5</f>
        <v>104</v>
      </c>
      <c r="H5" s="24">
        <f t="shared" ref="H5:H68" si="3">E5/SQRT($E$106)</f>
        <v>1.1249615173222784</v>
      </c>
      <c r="I5" s="14">
        <f t="shared" ref="I5:I68" si="4">F5/SQRT($F$106)</f>
        <v>0.75680789415295369</v>
      </c>
      <c r="J5" s="21">
        <f t="shared" ref="J5:J68" si="5">(H5^2+I5^2-2*$L$3*H5*I5)/(1-$L$3^2)/2</f>
        <v>0.91222468447275151</v>
      </c>
      <c r="N5">
        <f>-0.7505*20-12.476+100</f>
        <v>72.51400000000001</v>
      </c>
      <c r="O5">
        <v>20</v>
      </c>
      <c r="Q5">
        <f>R5*-0.7505</f>
        <v>15.009999999999998</v>
      </c>
      <c r="R5">
        <v>-20</v>
      </c>
    </row>
    <row r="6" spans="2:18" x14ac:dyDescent="0.15">
      <c r="B6" s="4">
        <v>3</v>
      </c>
      <c r="C6" s="5">
        <v>63</v>
      </c>
      <c r="D6" s="5">
        <v>60</v>
      </c>
      <c r="E6" s="5">
        <f t="shared" si="0"/>
        <v>13</v>
      </c>
      <c r="F6" s="5">
        <f t="shared" si="1"/>
        <v>10</v>
      </c>
      <c r="G6" s="6">
        <f t="shared" si="2"/>
        <v>130</v>
      </c>
      <c r="H6" s="24">
        <f t="shared" si="3"/>
        <v>1.1249615173222784</v>
      </c>
      <c r="I6" s="14">
        <f t="shared" si="4"/>
        <v>0.94600986769119211</v>
      </c>
      <c r="J6" s="21">
        <f t="shared" si="5"/>
        <v>1.0715773961083708</v>
      </c>
    </row>
    <row r="7" spans="2:18" x14ac:dyDescent="0.15">
      <c r="B7" s="4">
        <v>4</v>
      </c>
      <c r="C7" s="5">
        <v>43</v>
      </c>
      <c r="D7" s="5">
        <v>50</v>
      </c>
      <c r="E7" s="5">
        <f t="shared" si="0"/>
        <v>-7</v>
      </c>
      <c r="F7" s="5">
        <f t="shared" si="1"/>
        <v>0</v>
      </c>
      <c r="G7" s="6">
        <f t="shared" si="2"/>
        <v>0</v>
      </c>
      <c r="H7" s="24">
        <f t="shared" si="3"/>
        <v>-0.60574850932738078</v>
      </c>
      <c r="I7" s="14">
        <f t="shared" si="4"/>
        <v>0</v>
      </c>
      <c r="J7" s="21">
        <f t="shared" si="5"/>
        <v>0.18347797843959224</v>
      </c>
    </row>
    <row r="8" spans="2:18" x14ac:dyDescent="0.15">
      <c r="B8" s="4">
        <v>5</v>
      </c>
      <c r="C8" s="5">
        <v>66</v>
      </c>
      <c r="D8" s="5">
        <v>60</v>
      </c>
      <c r="E8" s="5">
        <f t="shared" si="0"/>
        <v>16</v>
      </c>
      <c r="F8" s="5">
        <f t="shared" si="1"/>
        <v>10</v>
      </c>
      <c r="G8" s="6">
        <f t="shared" si="2"/>
        <v>160</v>
      </c>
      <c r="H8" s="24">
        <f t="shared" si="3"/>
        <v>1.3845680213197273</v>
      </c>
      <c r="I8" s="14">
        <f t="shared" si="4"/>
        <v>0.94600986769119211</v>
      </c>
      <c r="J8" s="21">
        <f t="shared" si="5"/>
        <v>1.395329373593194</v>
      </c>
    </row>
    <row r="9" spans="2:18" x14ac:dyDescent="0.15">
      <c r="B9" s="4">
        <v>6</v>
      </c>
      <c r="C9" s="5">
        <v>71</v>
      </c>
      <c r="D9" s="5">
        <v>69</v>
      </c>
      <c r="E9" s="5">
        <f t="shared" si="0"/>
        <v>21</v>
      </c>
      <c r="F9" s="5">
        <f t="shared" si="1"/>
        <v>19</v>
      </c>
      <c r="G9" s="6">
        <f t="shared" si="2"/>
        <v>399</v>
      </c>
      <c r="H9" s="24">
        <f t="shared" si="3"/>
        <v>1.8172455279821422</v>
      </c>
      <c r="I9" s="14">
        <f t="shared" si="4"/>
        <v>1.7974187486132651</v>
      </c>
      <c r="J9" s="21">
        <f t="shared" si="5"/>
        <v>3.2399675195851643</v>
      </c>
    </row>
    <row r="10" spans="2:18" x14ac:dyDescent="0.15">
      <c r="B10" s="4">
        <v>7</v>
      </c>
      <c r="C10" s="5">
        <v>55</v>
      </c>
      <c r="D10" s="5">
        <v>60</v>
      </c>
      <c r="E10" s="5">
        <f t="shared" si="0"/>
        <v>5</v>
      </c>
      <c r="F10" s="5">
        <f t="shared" si="1"/>
        <v>10</v>
      </c>
      <c r="G10" s="6">
        <f t="shared" si="2"/>
        <v>50</v>
      </c>
      <c r="H10" s="24">
        <f t="shared" si="3"/>
        <v>0.43267750666241483</v>
      </c>
      <c r="I10" s="14">
        <f t="shared" si="4"/>
        <v>0.94600986769119211</v>
      </c>
      <c r="J10" s="21">
        <f t="shared" si="5"/>
        <v>0.5377502609655247</v>
      </c>
    </row>
    <row r="11" spans="2:18" x14ac:dyDescent="0.15">
      <c r="B11" s="4">
        <v>8</v>
      </c>
      <c r="C11" s="5">
        <v>48</v>
      </c>
      <c r="D11" s="5">
        <v>47</v>
      </c>
      <c r="E11" s="5">
        <f t="shared" si="0"/>
        <v>-2</v>
      </c>
      <c r="F11" s="5">
        <f t="shared" si="1"/>
        <v>-3</v>
      </c>
      <c r="G11" s="6">
        <f t="shared" si="2"/>
        <v>6</v>
      </c>
      <c r="H11" s="24">
        <f t="shared" si="3"/>
        <v>-0.17307100266496592</v>
      </c>
      <c r="I11" s="14">
        <f t="shared" si="4"/>
        <v>-0.28380296030735763</v>
      </c>
      <c r="J11" s="21">
        <f t="shared" si="5"/>
        <v>5.4849556158221249E-2</v>
      </c>
    </row>
    <row r="12" spans="2:18" x14ac:dyDescent="0.15">
      <c r="B12" s="4">
        <v>9</v>
      </c>
      <c r="C12" s="5">
        <v>54</v>
      </c>
      <c r="D12" s="5">
        <v>53</v>
      </c>
      <c r="E12" s="5">
        <f t="shared" si="0"/>
        <v>4</v>
      </c>
      <c r="F12" s="5">
        <f t="shared" si="1"/>
        <v>3</v>
      </c>
      <c r="G12" s="6">
        <f t="shared" si="2"/>
        <v>12</v>
      </c>
      <c r="H12" s="24">
        <f t="shared" si="3"/>
        <v>0.34614200532993183</v>
      </c>
      <c r="I12" s="14">
        <f t="shared" si="4"/>
        <v>0.28380296030735763</v>
      </c>
      <c r="J12" s="21">
        <f t="shared" si="5"/>
        <v>9.9379929541434917E-2</v>
      </c>
    </row>
    <row r="13" spans="2:18" x14ac:dyDescent="0.15">
      <c r="B13" s="4">
        <v>10</v>
      </c>
      <c r="C13" s="5">
        <v>43</v>
      </c>
      <c r="D13" s="5">
        <v>44</v>
      </c>
      <c r="E13" s="5">
        <f t="shared" si="0"/>
        <v>-7</v>
      </c>
      <c r="F13" s="5">
        <f t="shared" si="1"/>
        <v>-6</v>
      </c>
      <c r="G13" s="6">
        <f t="shared" si="2"/>
        <v>42</v>
      </c>
      <c r="H13" s="24">
        <f t="shared" si="3"/>
        <v>-0.60574850932738078</v>
      </c>
      <c r="I13" s="14">
        <f t="shared" si="4"/>
        <v>-0.56760592061471526</v>
      </c>
      <c r="J13" s="21">
        <f t="shared" si="5"/>
        <v>0.34175599916377553</v>
      </c>
    </row>
    <row r="14" spans="2:18" x14ac:dyDescent="0.15">
      <c r="B14" s="4">
        <v>11</v>
      </c>
      <c r="C14" s="5">
        <v>30</v>
      </c>
      <c r="D14" s="5">
        <v>34</v>
      </c>
      <c r="E14" s="5">
        <f t="shared" si="0"/>
        <v>-20</v>
      </c>
      <c r="F14" s="5">
        <f t="shared" si="1"/>
        <v>-16</v>
      </c>
      <c r="G14" s="6">
        <f t="shared" si="2"/>
        <v>320</v>
      </c>
      <c r="H14" s="24">
        <f t="shared" si="3"/>
        <v>-1.7307100266496593</v>
      </c>
      <c r="I14" s="14">
        <f t="shared" si="4"/>
        <v>-1.5136157883059074</v>
      </c>
      <c r="J14" s="21">
        <f t="shared" si="5"/>
        <v>2.6218790864345722</v>
      </c>
    </row>
    <row r="15" spans="2:18" x14ac:dyDescent="0.15">
      <c r="B15" s="4">
        <v>12</v>
      </c>
      <c r="C15" s="5">
        <v>47</v>
      </c>
      <c r="D15" s="5">
        <v>53</v>
      </c>
      <c r="E15" s="5">
        <f t="shared" si="0"/>
        <v>-3</v>
      </c>
      <c r="F15" s="5">
        <f t="shared" si="1"/>
        <v>3</v>
      </c>
      <c r="G15" s="6">
        <f t="shared" si="2"/>
        <v>-9</v>
      </c>
      <c r="H15" s="24">
        <f t="shared" si="3"/>
        <v>-0.25960650399744889</v>
      </c>
      <c r="I15" s="14">
        <f t="shared" si="4"/>
        <v>0.28380296030735763</v>
      </c>
      <c r="J15" s="21">
        <f t="shared" si="5"/>
        <v>7.4579321585610078E-2</v>
      </c>
    </row>
    <row r="16" spans="2:18" x14ac:dyDescent="0.15">
      <c r="B16" s="4">
        <v>13</v>
      </c>
      <c r="C16" s="25">
        <v>86</v>
      </c>
      <c r="D16" s="25">
        <v>84</v>
      </c>
      <c r="E16" s="25">
        <f t="shared" si="0"/>
        <v>36</v>
      </c>
      <c r="F16" s="25">
        <f t="shared" si="1"/>
        <v>34</v>
      </c>
      <c r="G16" s="26">
        <f t="shared" si="2"/>
        <v>1224</v>
      </c>
      <c r="H16" s="24">
        <f t="shared" si="3"/>
        <v>3.1152780479693867</v>
      </c>
      <c r="I16" s="14">
        <f t="shared" si="4"/>
        <v>3.2164335501500534</v>
      </c>
      <c r="J16" s="20">
        <f t="shared" si="5"/>
        <v>9.9436620505728381</v>
      </c>
    </row>
    <row r="17" spans="2:10" x14ac:dyDescent="0.15">
      <c r="B17" s="4">
        <v>14</v>
      </c>
      <c r="C17" s="5">
        <v>51</v>
      </c>
      <c r="D17" s="5">
        <v>45</v>
      </c>
      <c r="E17" s="5">
        <f t="shared" si="0"/>
        <v>1</v>
      </c>
      <c r="F17" s="5">
        <f t="shared" si="1"/>
        <v>-5</v>
      </c>
      <c r="G17" s="6">
        <f t="shared" si="2"/>
        <v>-5</v>
      </c>
      <c r="H17" s="24">
        <f t="shared" si="3"/>
        <v>8.6535501332482959E-2</v>
      </c>
      <c r="I17" s="14">
        <f t="shared" si="4"/>
        <v>-0.47300493384559605</v>
      </c>
      <c r="J17" s="21">
        <f t="shared" si="5"/>
        <v>0.11595465359295087</v>
      </c>
    </row>
    <row r="18" spans="2:10" x14ac:dyDescent="0.15">
      <c r="B18" s="4">
        <v>15</v>
      </c>
      <c r="C18" s="5">
        <v>47</v>
      </c>
      <c r="D18" s="5">
        <v>52</v>
      </c>
      <c r="E18" s="5">
        <f t="shared" si="0"/>
        <v>-3</v>
      </c>
      <c r="F18" s="5">
        <f t="shared" si="1"/>
        <v>2</v>
      </c>
      <c r="G18" s="6">
        <f t="shared" si="2"/>
        <v>-6</v>
      </c>
      <c r="H18" s="24">
        <f t="shared" si="3"/>
        <v>-0.25960650399744889</v>
      </c>
      <c r="I18" s="14">
        <f t="shared" si="4"/>
        <v>0.18920197353823842</v>
      </c>
      <c r="J18" s="21">
        <f t="shared" si="5"/>
        <v>5.2002944211007117E-2</v>
      </c>
    </row>
    <row r="19" spans="2:10" x14ac:dyDescent="0.15">
      <c r="B19" s="4">
        <v>16</v>
      </c>
      <c r="C19" s="5">
        <v>50</v>
      </c>
      <c r="D19" s="5">
        <v>52</v>
      </c>
      <c r="E19" s="5">
        <f t="shared" si="0"/>
        <v>0</v>
      </c>
      <c r="F19" s="5">
        <f t="shared" si="1"/>
        <v>2</v>
      </c>
      <c r="G19" s="6">
        <f t="shared" si="2"/>
        <v>0</v>
      </c>
      <c r="H19" s="24">
        <f t="shared" si="3"/>
        <v>0</v>
      </c>
      <c r="I19" s="14">
        <f t="shared" si="4"/>
        <v>0.18920197353823842</v>
      </c>
      <c r="J19" s="21">
        <f t="shared" si="5"/>
        <v>1.7899898262966979E-2</v>
      </c>
    </row>
    <row r="20" spans="2:10" x14ac:dyDescent="0.15">
      <c r="B20" s="4">
        <v>17</v>
      </c>
      <c r="C20" s="5">
        <v>50</v>
      </c>
      <c r="D20" s="5">
        <v>48</v>
      </c>
      <c r="E20" s="5">
        <f t="shared" si="0"/>
        <v>0</v>
      </c>
      <c r="F20" s="5">
        <f t="shared" si="1"/>
        <v>-2</v>
      </c>
      <c r="G20" s="6">
        <f t="shared" si="2"/>
        <v>0</v>
      </c>
      <c r="H20" s="24">
        <f t="shared" si="3"/>
        <v>0</v>
      </c>
      <c r="I20" s="14">
        <f t="shared" si="4"/>
        <v>-0.18920197353823842</v>
      </c>
      <c r="J20" s="21">
        <f t="shared" si="5"/>
        <v>1.7899898262966979E-2</v>
      </c>
    </row>
    <row r="21" spans="2:10" x14ac:dyDescent="0.15">
      <c r="B21" s="4">
        <v>18</v>
      </c>
      <c r="C21" s="5">
        <v>37</v>
      </c>
      <c r="D21" s="5">
        <v>32</v>
      </c>
      <c r="E21" s="5">
        <f t="shared" si="0"/>
        <v>-13</v>
      </c>
      <c r="F21" s="5">
        <f t="shared" si="1"/>
        <v>-18</v>
      </c>
      <c r="G21" s="6">
        <f t="shared" si="2"/>
        <v>234</v>
      </c>
      <c r="H21" s="24">
        <f t="shared" si="3"/>
        <v>-1.1249615173222784</v>
      </c>
      <c r="I21" s="14">
        <f t="shared" si="4"/>
        <v>-1.7028177618441458</v>
      </c>
      <c r="J21" s="21">
        <f t="shared" si="5"/>
        <v>2.0669862079101873</v>
      </c>
    </row>
    <row r="22" spans="2:10" x14ac:dyDescent="0.15">
      <c r="B22" s="4">
        <v>19</v>
      </c>
      <c r="C22" s="5">
        <v>47</v>
      </c>
      <c r="D22" s="5">
        <v>42</v>
      </c>
      <c r="E22" s="5">
        <f t="shared" si="0"/>
        <v>-3</v>
      </c>
      <c r="F22" s="5">
        <f t="shared" si="1"/>
        <v>-8</v>
      </c>
      <c r="G22" s="6">
        <f t="shared" si="2"/>
        <v>24</v>
      </c>
      <c r="H22" s="24">
        <f t="shared" si="3"/>
        <v>-0.25960650399744889</v>
      </c>
      <c r="I22" s="14">
        <f t="shared" si="4"/>
        <v>-0.75680789415295369</v>
      </c>
      <c r="J22" s="21">
        <f t="shared" si="5"/>
        <v>0.31848637269656932</v>
      </c>
    </row>
    <row r="23" spans="2:10" x14ac:dyDescent="0.15">
      <c r="B23" s="4">
        <v>20</v>
      </c>
      <c r="C23" s="5">
        <v>43</v>
      </c>
      <c r="D23" s="5">
        <v>45</v>
      </c>
      <c r="E23" s="5">
        <f t="shared" si="0"/>
        <v>-7</v>
      </c>
      <c r="F23" s="5">
        <f t="shared" si="1"/>
        <v>-5</v>
      </c>
      <c r="G23" s="6">
        <f t="shared" si="2"/>
        <v>35</v>
      </c>
      <c r="H23" s="24">
        <f t="shared" si="3"/>
        <v>-0.60574850932738078</v>
      </c>
      <c r="I23" s="14">
        <f t="shared" si="4"/>
        <v>-0.47300493384559605</v>
      </c>
      <c r="J23" s="21">
        <f t="shared" si="5"/>
        <v>0.29300145621436963</v>
      </c>
    </row>
    <row r="24" spans="2:10" x14ac:dyDescent="0.15">
      <c r="B24" s="4">
        <v>21</v>
      </c>
      <c r="C24" s="5">
        <v>75</v>
      </c>
      <c r="D24" s="5">
        <v>69</v>
      </c>
      <c r="E24" s="5">
        <f t="shared" si="0"/>
        <v>25</v>
      </c>
      <c r="F24" s="5">
        <f t="shared" si="1"/>
        <v>19</v>
      </c>
      <c r="G24" s="6">
        <f t="shared" si="2"/>
        <v>475</v>
      </c>
      <c r="H24" s="24">
        <f t="shared" si="3"/>
        <v>2.1633875333120742</v>
      </c>
      <c r="I24" s="14">
        <f t="shared" si="4"/>
        <v>1.7974187486132651</v>
      </c>
      <c r="J24" s="21">
        <f t="shared" si="5"/>
        <v>3.9238412690392108</v>
      </c>
    </row>
    <row r="25" spans="2:10" x14ac:dyDescent="0.15">
      <c r="B25" s="4">
        <v>22</v>
      </c>
      <c r="C25" s="5">
        <v>47</v>
      </c>
      <c r="D25" s="5">
        <v>43</v>
      </c>
      <c r="E25" s="5">
        <f t="shared" si="0"/>
        <v>-3</v>
      </c>
      <c r="F25" s="5">
        <f t="shared" si="1"/>
        <v>-7</v>
      </c>
      <c r="G25" s="6">
        <f t="shared" si="2"/>
        <v>21</v>
      </c>
      <c r="H25" s="24">
        <f t="shared" si="3"/>
        <v>-0.25960650399744889</v>
      </c>
      <c r="I25" s="14">
        <f t="shared" si="4"/>
        <v>-0.66220690738383448</v>
      </c>
      <c r="J25" s="21">
        <f t="shared" si="5"/>
        <v>0.25156325875633739</v>
      </c>
    </row>
    <row r="26" spans="2:10" x14ac:dyDescent="0.15">
      <c r="B26" s="4">
        <v>23</v>
      </c>
      <c r="C26" s="5">
        <v>45</v>
      </c>
      <c r="D26" s="5">
        <v>44</v>
      </c>
      <c r="E26" s="5">
        <f t="shared" si="0"/>
        <v>-5</v>
      </c>
      <c r="F26" s="5">
        <f t="shared" si="1"/>
        <v>-6</v>
      </c>
      <c r="G26" s="6">
        <f t="shared" si="2"/>
        <v>30</v>
      </c>
      <c r="H26" s="24">
        <f t="shared" si="3"/>
        <v>-0.43267750666241483</v>
      </c>
      <c r="I26" s="14">
        <f t="shared" si="4"/>
        <v>-0.56760592061471526</v>
      </c>
      <c r="J26" s="21">
        <f t="shared" si="5"/>
        <v>0.25269525239734814</v>
      </c>
    </row>
    <row r="27" spans="2:10" x14ac:dyDescent="0.15">
      <c r="B27" s="4">
        <v>24</v>
      </c>
      <c r="C27" s="5">
        <v>41</v>
      </c>
      <c r="D27" s="5">
        <v>39</v>
      </c>
      <c r="E27" s="5">
        <f t="shared" si="0"/>
        <v>-9</v>
      </c>
      <c r="F27" s="5">
        <f t="shared" si="1"/>
        <v>-11</v>
      </c>
      <c r="G27" s="6">
        <f t="shared" si="2"/>
        <v>99</v>
      </c>
      <c r="H27" s="24">
        <f t="shared" si="3"/>
        <v>-0.77881951199234667</v>
      </c>
      <c r="I27" s="14">
        <f t="shared" si="4"/>
        <v>-1.0406108544603114</v>
      </c>
      <c r="J27" s="21">
        <f t="shared" si="5"/>
        <v>0.83812260414650563</v>
      </c>
    </row>
    <row r="28" spans="2:10" x14ac:dyDescent="0.15">
      <c r="B28" s="4">
        <v>25</v>
      </c>
      <c r="C28" s="5">
        <v>52</v>
      </c>
      <c r="D28" s="5">
        <v>48</v>
      </c>
      <c r="E28" s="5">
        <f t="shared" si="0"/>
        <v>2</v>
      </c>
      <c r="F28" s="5">
        <f t="shared" si="1"/>
        <v>-2</v>
      </c>
      <c r="G28" s="6">
        <f t="shared" si="2"/>
        <v>-4</v>
      </c>
      <c r="H28" s="24">
        <f t="shared" si="3"/>
        <v>0.17307100266496592</v>
      </c>
      <c r="I28" s="14">
        <f t="shared" si="4"/>
        <v>-0.18920197353823842</v>
      </c>
      <c r="J28" s="21">
        <f t="shared" si="5"/>
        <v>3.3146365149160036E-2</v>
      </c>
    </row>
    <row r="29" spans="2:10" x14ac:dyDescent="0.15">
      <c r="B29" s="4">
        <v>26</v>
      </c>
      <c r="C29" s="5">
        <v>36</v>
      </c>
      <c r="D29" s="5">
        <v>41</v>
      </c>
      <c r="E29" s="5">
        <f t="shared" si="0"/>
        <v>-14</v>
      </c>
      <c r="F29" s="5">
        <f t="shared" si="1"/>
        <v>-9</v>
      </c>
      <c r="G29" s="6">
        <f t="shared" si="2"/>
        <v>126</v>
      </c>
      <c r="H29" s="24">
        <f t="shared" si="3"/>
        <v>-1.2114970186547616</v>
      </c>
      <c r="I29" s="14">
        <f t="shared" si="4"/>
        <v>-0.8514088809220729</v>
      </c>
      <c r="J29" s="21">
        <f t="shared" si="5"/>
        <v>1.0879216626558916</v>
      </c>
    </row>
    <row r="30" spans="2:10" x14ac:dyDescent="0.15">
      <c r="B30" s="4">
        <v>27</v>
      </c>
      <c r="C30" s="5">
        <v>33</v>
      </c>
      <c r="D30" s="5">
        <v>32</v>
      </c>
      <c r="E30" s="5">
        <f t="shared" si="0"/>
        <v>-17</v>
      </c>
      <c r="F30" s="5">
        <f t="shared" si="1"/>
        <v>-18</v>
      </c>
      <c r="G30" s="6">
        <f t="shared" si="2"/>
        <v>306</v>
      </c>
      <c r="H30" s="24">
        <f t="shared" si="3"/>
        <v>-1.4711035226522104</v>
      </c>
      <c r="I30" s="14">
        <f t="shared" si="4"/>
        <v>-1.7028177618441458</v>
      </c>
      <c r="J30" s="21">
        <f t="shared" si="5"/>
        <v>2.5114839235587474</v>
      </c>
    </row>
    <row r="31" spans="2:10" x14ac:dyDescent="0.15">
      <c r="B31" s="4">
        <v>28</v>
      </c>
      <c r="C31" s="5">
        <v>57</v>
      </c>
      <c r="D31" s="5">
        <v>60</v>
      </c>
      <c r="E31" s="5">
        <f t="shared" si="0"/>
        <v>7</v>
      </c>
      <c r="F31" s="5">
        <f t="shared" si="1"/>
        <v>10</v>
      </c>
      <c r="G31" s="6">
        <f t="shared" si="2"/>
        <v>70</v>
      </c>
      <c r="H31" s="24">
        <f t="shared" si="3"/>
        <v>0.60574850932738078</v>
      </c>
      <c r="I31" s="14">
        <f t="shared" si="4"/>
        <v>0.94600986769119211</v>
      </c>
      <c r="J31" s="21">
        <f t="shared" si="5"/>
        <v>0.62627366227623427</v>
      </c>
    </row>
    <row r="32" spans="2:10" x14ac:dyDescent="0.15">
      <c r="B32" s="4">
        <v>29</v>
      </c>
      <c r="C32" s="5">
        <v>63</v>
      </c>
      <c r="D32" s="5">
        <v>55</v>
      </c>
      <c r="E32" s="5">
        <f t="shared" si="0"/>
        <v>13</v>
      </c>
      <c r="F32" s="5">
        <f t="shared" si="1"/>
        <v>5</v>
      </c>
      <c r="G32" s="6">
        <f t="shared" si="2"/>
        <v>65</v>
      </c>
      <c r="H32" s="24">
        <f t="shared" si="3"/>
        <v>1.1249615173222784</v>
      </c>
      <c r="I32" s="14">
        <f t="shared" si="4"/>
        <v>0.47300493384559605</v>
      </c>
      <c r="J32" s="21">
        <f t="shared" si="5"/>
        <v>0.74032023550544879</v>
      </c>
    </row>
    <row r="33" spans="2:10" x14ac:dyDescent="0.15">
      <c r="B33" s="4">
        <v>30</v>
      </c>
      <c r="C33" s="25">
        <v>50</v>
      </c>
      <c r="D33" s="25">
        <v>71</v>
      </c>
      <c r="E33" s="25">
        <f t="shared" si="0"/>
        <v>0</v>
      </c>
      <c r="F33" s="25">
        <f t="shared" si="1"/>
        <v>21</v>
      </c>
      <c r="G33" s="26">
        <f t="shared" si="2"/>
        <v>0</v>
      </c>
      <c r="H33" s="24">
        <f t="shared" si="3"/>
        <v>0</v>
      </c>
      <c r="I33" s="14">
        <f t="shared" si="4"/>
        <v>1.9866207221515035</v>
      </c>
      <c r="J33" s="20">
        <f t="shared" si="5"/>
        <v>1.9734637834921094</v>
      </c>
    </row>
    <row r="34" spans="2:10" x14ac:dyDescent="0.15">
      <c r="B34" s="4">
        <v>31</v>
      </c>
      <c r="C34" s="5">
        <v>44</v>
      </c>
      <c r="D34" s="5">
        <v>42</v>
      </c>
      <c r="E34" s="5">
        <f t="shared" si="0"/>
        <v>-6</v>
      </c>
      <c r="F34" s="5">
        <f t="shared" si="1"/>
        <v>-8</v>
      </c>
      <c r="G34" s="6">
        <f t="shared" si="2"/>
        <v>48</v>
      </c>
      <c r="H34" s="24">
        <f t="shared" si="3"/>
        <v>-0.51921300799489778</v>
      </c>
      <c r="I34" s="14">
        <f t="shared" si="4"/>
        <v>-0.75680789415295369</v>
      </c>
      <c r="J34" s="21">
        <f t="shared" si="5"/>
        <v>0.41797444689817015</v>
      </c>
    </row>
    <row r="35" spans="2:10" x14ac:dyDescent="0.15">
      <c r="B35" s="4">
        <v>32</v>
      </c>
      <c r="C35" s="5">
        <v>58</v>
      </c>
      <c r="D35" s="5">
        <v>49</v>
      </c>
      <c r="E35" s="5">
        <f t="shared" si="0"/>
        <v>8</v>
      </c>
      <c r="F35" s="5">
        <f t="shared" si="1"/>
        <v>-1</v>
      </c>
      <c r="G35" s="6">
        <f t="shared" si="2"/>
        <v>-8</v>
      </c>
      <c r="H35" s="24">
        <f t="shared" si="3"/>
        <v>0.69228401065986367</v>
      </c>
      <c r="I35" s="14">
        <f t="shared" si="4"/>
        <v>-9.4600986769119211E-2</v>
      </c>
      <c r="J35" s="21">
        <f t="shared" si="5"/>
        <v>0.24465702655480467</v>
      </c>
    </row>
    <row r="36" spans="2:10" x14ac:dyDescent="0.15">
      <c r="B36" s="4">
        <v>33</v>
      </c>
      <c r="C36" s="5">
        <v>42</v>
      </c>
      <c r="D36" s="5">
        <v>47</v>
      </c>
      <c r="E36" s="5">
        <f t="shared" si="0"/>
        <v>-8</v>
      </c>
      <c r="F36" s="5">
        <f t="shared" si="1"/>
        <v>-3</v>
      </c>
      <c r="G36" s="6">
        <f t="shared" si="2"/>
        <v>24</v>
      </c>
      <c r="H36" s="24">
        <f t="shared" si="3"/>
        <v>-0.69228401065986367</v>
      </c>
      <c r="I36" s="14">
        <f t="shared" si="4"/>
        <v>-0.28380296030735763</v>
      </c>
      <c r="J36" s="21">
        <f t="shared" si="5"/>
        <v>0.27830744125786666</v>
      </c>
    </row>
    <row r="37" spans="2:10" x14ac:dyDescent="0.15">
      <c r="B37" s="4">
        <v>34</v>
      </c>
      <c r="C37" s="5">
        <v>39</v>
      </c>
      <c r="D37" s="5">
        <v>42</v>
      </c>
      <c r="E37" s="5">
        <f t="shared" si="0"/>
        <v>-11</v>
      </c>
      <c r="F37" s="5">
        <f t="shared" si="1"/>
        <v>-8</v>
      </c>
      <c r="G37" s="6">
        <f t="shared" si="2"/>
        <v>88</v>
      </c>
      <c r="H37" s="24">
        <f t="shared" si="3"/>
        <v>-0.95189051465731256</v>
      </c>
      <c r="I37" s="14">
        <f t="shared" si="4"/>
        <v>-0.75680789415295369</v>
      </c>
      <c r="J37" s="21">
        <f t="shared" si="5"/>
        <v>0.73356584548417891</v>
      </c>
    </row>
    <row r="38" spans="2:10" x14ac:dyDescent="0.15">
      <c r="B38" s="4">
        <v>35</v>
      </c>
      <c r="C38" s="5">
        <v>24</v>
      </c>
      <c r="D38" s="5">
        <v>27</v>
      </c>
      <c r="E38" s="5">
        <f t="shared" si="0"/>
        <v>-26</v>
      </c>
      <c r="F38" s="5">
        <f t="shared" si="1"/>
        <v>-23</v>
      </c>
      <c r="G38" s="6">
        <f t="shared" si="2"/>
        <v>598</v>
      </c>
      <c r="H38" s="24">
        <f t="shared" si="3"/>
        <v>-2.2499230346445569</v>
      </c>
      <c r="I38" s="14">
        <f t="shared" si="4"/>
        <v>-2.175822695689742</v>
      </c>
      <c r="J38" s="21">
        <f t="shared" si="5"/>
        <v>4.8583421852209181</v>
      </c>
    </row>
    <row r="39" spans="2:10" x14ac:dyDescent="0.15">
      <c r="B39" s="4">
        <v>36</v>
      </c>
      <c r="C39" s="5">
        <v>37</v>
      </c>
      <c r="D39" s="5">
        <v>35</v>
      </c>
      <c r="E39" s="5">
        <f t="shared" si="0"/>
        <v>-13</v>
      </c>
      <c r="F39" s="5">
        <f t="shared" si="1"/>
        <v>-15</v>
      </c>
      <c r="G39" s="6">
        <f t="shared" si="2"/>
        <v>195</v>
      </c>
      <c r="H39" s="24">
        <f t="shared" si="3"/>
        <v>-1.1249615173222784</v>
      </c>
      <c r="I39" s="14">
        <f t="shared" si="4"/>
        <v>-1.4190148015367883</v>
      </c>
      <c r="J39" s="21">
        <f t="shared" si="5"/>
        <v>1.6265832849983803</v>
      </c>
    </row>
    <row r="40" spans="2:10" x14ac:dyDescent="0.15">
      <c r="B40" s="4">
        <v>37</v>
      </c>
      <c r="C40" s="5">
        <v>51</v>
      </c>
      <c r="D40" s="5">
        <v>53</v>
      </c>
      <c r="E40" s="5">
        <f t="shared" si="0"/>
        <v>1</v>
      </c>
      <c r="F40" s="5">
        <f t="shared" si="1"/>
        <v>3</v>
      </c>
      <c r="G40" s="6">
        <f t="shared" si="2"/>
        <v>3</v>
      </c>
      <c r="H40" s="24">
        <f t="shared" si="3"/>
        <v>8.6535501332482959E-2</v>
      </c>
      <c r="I40" s="14">
        <f t="shared" si="4"/>
        <v>0.28380296030735763</v>
      </c>
      <c r="J40" s="21">
        <f t="shared" si="5"/>
        <v>4.3817715085364972E-2</v>
      </c>
    </row>
    <row r="41" spans="2:10" x14ac:dyDescent="0.15">
      <c r="B41" s="4">
        <v>38</v>
      </c>
      <c r="C41" s="5">
        <v>49</v>
      </c>
      <c r="D41" s="5">
        <v>53</v>
      </c>
      <c r="E41" s="5">
        <f t="shared" si="0"/>
        <v>-1</v>
      </c>
      <c r="F41" s="5">
        <f t="shared" si="1"/>
        <v>3</v>
      </c>
      <c r="G41" s="6">
        <f t="shared" si="2"/>
        <v>-3</v>
      </c>
      <c r="H41" s="24">
        <f t="shared" si="3"/>
        <v>-8.6535501332482959E-2</v>
      </c>
      <c r="I41" s="14">
        <f t="shared" si="4"/>
        <v>0.28380296030735763</v>
      </c>
      <c r="J41" s="21">
        <f t="shared" si="5"/>
        <v>4.4220724177153468E-2</v>
      </c>
    </row>
    <row r="42" spans="2:10" x14ac:dyDescent="0.15">
      <c r="B42" s="4">
        <v>39</v>
      </c>
      <c r="C42" s="5">
        <v>57</v>
      </c>
      <c r="D42" s="5">
        <v>60</v>
      </c>
      <c r="E42" s="5">
        <f t="shared" si="0"/>
        <v>7</v>
      </c>
      <c r="F42" s="5">
        <f t="shared" si="1"/>
        <v>10</v>
      </c>
      <c r="G42" s="6">
        <f t="shared" si="2"/>
        <v>70</v>
      </c>
      <c r="H42" s="24">
        <f t="shared" si="3"/>
        <v>0.60574850932738078</v>
      </c>
      <c r="I42" s="14">
        <f t="shared" si="4"/>
        <v>0.94600986769119211</v>
      </c>
      <c r="J42" s="21">
        <f t="shared" si="5"/>
        <v>0.62627366227623427</v>
      </c>
    </row>
    <row r="43" spans="2:10" x14ac:dyDescent="0.15">
      <c r="B43" s="4">
        <v>40</v>
      </c>
      <c r="C43" s="25">
        <v>65</v>
      </c>
      <c r="D43" s="25">
        <v>65</v>
      </c>
      <c r="E43" s="25">
        <f t="shared" si="0"/>
        <v>15</v>
      </c>
      <c r="F43" s="25">
        <f t="shared" si="1"/>
        <v>15</v>
      </c>
      <c r="G43" s="26">
        <f t="shared" si="2"/>
        <v>225</v>
      </c>
      <c r="H43" s="24">
        <f t="shared" si="3"/>
        <v>1.2980325199872444</v>
      </c>
      <c r="I43" s="14">
        <f t="shared" si="4"/>
        <v>1.4190148015367883</v>
      </c>
      <c r="J43" s="21">
        <f t="shared" si="5"/>
        <v>1.8342573577561145</v>
      </c>
    </row>
    <row r="44" spans="2:10" x14ac:dyDescent="0.15">
      <c r="B44" s="4">
        <v>41</v>
      </c>
      <c r="C44" s="5">
        <v>62</v>
      </c>
      <c r="D44" s="5">
        <v>52</v>
      </c>
      <c r="E44" s="5">
        <f t="shared" si="0"/>
        <v>12</v>
      </c>
      <c r="F44" s="5">
        <f t="shared" si="1"/>
        <v>2</v>
      </c>
      <c r="G44" s="6">
        <f t="shared" si="2"/>
        <v>24</v>
      </c>
      <c r="H44" s="24">
        <f t="shared" si="3"/>
        <v>1.0384260159897956</v>
      </c>
      <c r="I44" s="14">
        <f t="shared" si="4"/>
        <v>0.18920197353823842</v>
      </c>
      <c r="J44" s="21">
        <f t="shared" si="5"/>
        <v>0.55548845159583915</v>
      </c>
    </row>
    <row r="45" spans="2:10" x14ac:dyDescent="0.15">
      <c r="B45" s="4">
        <v>42</v>
      </c>
      <c r="C45" s="5">
        <v>49</v>
      </c>
      <c r="D45" s="5">
        <v>51</v>
      </c>
      <c r="E45" s="5">
        <f t="shared" si="0"/>
        <v>-1</v>
      </c>
      <c r="F45" s="5">
        <f t="shared" si="1"/>
        <v>1</v>
      </c>
      <c r="G45" s="6">
        <f t="shared" si="2"/>
        <v>-1</v>
      </c>
      <c r="H45" s="24">
        <f t="shared" si="3"/>
        <v>-8.6535501332482959E-2</v>
      </c>
      <c r="I45" s="14">
        <f t="shared" si="4"/>
        <v>9.4600986769119211E-2</v>
      </c>
      <c r="J45" s="21">
        <f t="shared" si="5"/>
        <v>8.2865912872900089E-3</v>
      </c>
    </row>
    <row r="46" spans="2:10" x14ac:dyDescent="0.15">
      <c r="B46" s="4">
        <v>43</v>
      </c>
      <c r="C46" s="5">
        <v>28</v>
      </c>
      <c r="D46" s="5">
        <v>32</v>
      </c>
      <c r="E46" s="5">
        <f t="shared" si="0"/>
        <v>-22</v>
      </c>
      <c r="F46" s="5">
        <f t="shared" si="1"/>
        <v>-18</v>
      </c>
      <c r="G46" s="6">
        <f t="shared" si="2"/>
        <v>396</v>
      </c>
      <c r="H46" s="24">
        <f t="shared" si="3"/>
        <v>-1.9037810293146251</v>
      </c>
      <c r="I46" s="14">
        <f t="shared" si="4"/>
        <v>-1.7028177618441458</v>
      </c>
      <c r="J46" s="21">
        <f t="shared" si="5"/>
        <v>3.235606252400705</v>
      </c>
    </row>
    <row r="47" spans="2:10" x14ac:dyDescent="0.15">
      <c r="B47" s="4">
        <v>44</v>
      </c>
      <c r="C47" s="5">
        <v>57</v>
      </c>
      <c r="D47" s="5">
        <v>63</v>
      </c>
      <c r="E47" s="5">
        <f t="shared" si="0"/>
        <v>7</v>
      </c>
      <c r="F47" s="5">
        <f t="shared" si="1"/>
        <v>13</v>
      </c>
      <c r="G47" s="6">
        <f t="shared" si="2"/>
        <v>91</v>
      </c>
      <c r="H47" s="24">
        <f t="shared" si="3"/>
        <v>0.60574850932738078</v>
      </c>
      <c r="I47" s="14">
        <f t="shared" si="4"/>
        <v>1.2298128279985499</v>
      </c>
      <c r="J47" s="21">
        <f t="shared" si="5"/>
        <v>0.93363637549115486</v>
      </c>
    </row>
    <row r="48" spans="2:10" x14ac:dyDescent="0.15">
      <c r="B48" s="4">
        <v>45</v>
      </c>
      <c r="C48" s="5">
        <v>65</v>
      </c>
      <c r="D48" s="5">
        <v>59</v>
      </c>
      <c r="E48" s="5">
        <f t="shared" si="0"/>
        <v>15</v>
      </c>
      <c r="F48" s="5">
        <f t="shared" si="1"/>
        <v>9</v>
      </c>
      <c r="G48" s="6">
        <f t="shared" si="2"/>
        <v>135</v>
      </c>
      <c r="H48" s="24">
        <f t="shared" si="3"/>
        <v>1.2980325199872444</v>
      </c>
      <c r="I48" s="14">
        <f t="shared" si="4"/>
        <v>0.8514088809220729</v>
      </c>
      <c r="J48" s="21">
        <f t="shared" si="5"/>
        <v>1.1959061566661306</v>
      </c>
    </row>
    <row r="49" spans="2:10" x14ac:dyDescent="0.15">
      <c r="B49" s="4">
        <v>46</v>
      </c>
      <c r="C49" s="5">
        <v>45</v>
      </c>
      <c r="D49" s="5">
        <v>43</v>
      </c>
      <c r="E49" s="5">
        <f t="shared" si="0"/>
        <v>-5</v>
      </c>
      <c r="F49" s="5">
        <f t="shared" si="1"/>
        <v>-7</v>
      </c>
      <c r="G49" s="6">
        <f t="shared" si="2"/>
        <v>35</v>
      </c>
      <c r="H49" s="24">
        <f t="shared" si="3"/>
        <v>-0.43267750666241483</v>
      </c>
      <c r="I49" s="14">
        <f t="shared" si="4"/>
        <v>-0.66220690738383448</v>
      </c>
      <c r="J49" s="21">
        <f t="shared" si="5"/>
        <v>0.3105340808421671</v>
      </c>
    </row>
    <row r="50" spans="2:10" x14ac:dyDescent="0.15">
      <c r="B50" s="4">
        <v>47</v>
      </c>
      <c r="C50" s="5">
        <v>42</v>
      </c>
      <c r="D50" s="5">
        <v>46</v>
      </c>
      <c r="E50" s="5">
        <f t="shared" si="0"/>
        <v>-8</v>
      </c>
      <c r="F50" s="5">
        <f t="shared" si="1"/>
        <v>-4</v>
      </c>
      <c r="G50" s="6">
        <f t="shared" si="2"/>
        <v>32</v>
      </c>
      <c r="H50" s="24">
        <f t="shared" si="3"/>
        <v>-0.69228401065986367</v>
      </c>
      <c r="I50" s="14">
        <f t="shared" si="4"/>
        <v>-0.37840394707647684</v>
      </c>
      <c r="J50" s="21">
        <f t="shared" si="5"/>
        <v>0.30909491776234083</v>
      </c>
    </row>
    <row r="51" spans="2:10" x14ac:dyDescent="0.15">
      <c r="B51" s="4">
        <v>48</v>
      </c>
      <c r="C51" s="5">
        <v>59</v>
      </c>
      <c r="D51" s="5">
        <v>55</v>
      </c>
      <c r="E51" s="5">
        <f t="shared" si="0"/>
        <v>9</v>
      </c>
      <c r="F51" s="5">
        <f t="shared" si="1"/>
        <v>5</v>
      </c>
      <c r="G51" s="6">
        <f t="shared" si="2"/>
        <v>45</v>
      </c>
      <c r="H51" s="24">
        <f t="shared" si="3"/>
        <v>0.77881951199234667</v>
      </c>
      <c r="I51" s="14">
        <f t="shared" si="4"/>
        <v>0.47300493384559605</v>
      </c>
      <c r="J51" s="21">
        <f t="shared" si="5"/>
        <v>0.41215212766139453</v>
      </c>
    </row>
    <row r="52" spans="2:10" x14ac:dyDescent="0.15">
      <c r="B52" s="4">
        <v>49</v>
      </c>
      <c r="C52" s="5">
        <v>43</v>
      </c>
      <c r="D52" s="5">
        <v>40</v>
      </c>
      <c r="E52" s="5">
        <f t="shared" si="0"/>
        <v>-7</v>
      </c>
      <c r="F52" s="5">
        <f t="shared" si="1"/>
        <v>-10</v>
      </c>
      <c r="G52" s="6">
        <f t="shared" si="2"/>
        <v>70</v>
      </c>
      <c r="H52" s="24">
        <f t="shared" si="3"/>
        <v>-0.60574850932738078</v>
      </c>
      <c r="I52" s="14">
        <f t="shared" si="4"/>
        <v>-0.94600986769119211</v>
      </c>
      <c r="J52" s="21">
        <f t="shared" si="5"/>
        <v>0.62627366227623427</v>
      </c>
    </row>
    <row r="53" spans="2:10" x14ac:dyDescent="0.15">
      <c r="B53" s="4">
        <v>50</v>
      </c>
      <c r="C53" s="5">
        <v>52</v>
      </c>
      <c r="D53" s="5">
        <v>52</v>
      </c>
      <c r="E53" s="5">
        <f t="shared" si="0"/>
        <v>2</v>
      </c>
      <c r="F53" s="5">
        <f t="shared" si="1"/>
        <v>2</v>
      </c>
      <c r="G53" s="6">
        <f t="shared" si="2"/>
        <v>4</v>
      </c>
      <c r="H53" s="24">
        <f t="shared" si="3"/>
        <v>0.17307100266496592</v>
      </c>
      <c r="I53" s="14">
        <f t="shared" si="4"/>
        <v>0.18920197353823842</v>
      </c>
      <c r="J53" s="21">
        <f t="shared" si="5"/>
        <v>3.2609019693442029E-2</v>
      </c>
    </row>
    <row r="54" spans="2:10" x14ac:dyDescent="0.15">
      <c r="B54" s="4">
        <v>51</v>
      </c>
      <c r="C54" s="5">
        <v>38</v>
      </c>
      <c r="D54" s="5">
        <v>48</v>
      </c>
      <c r="E54" s="5">
        <f t="shared" si="0"/>
        <v>-12</v>
      </c>
      <c r="F54" s="5">
        <f t="shared" si="1"/>
        <v>-2</v>
      </c>
      <c r="G54" s="6">
        <f t="shared" si="2"/>
        <v>24</v>
      </c>
      <c r="H54" s="24">
        <f t="shared" si="3"/>
        <v>-1.0384260159897956</v>
      </c>
      <c r="I54" s="14">
        <f t="shared" si="4"/>
        <v>-0.18920197353823842</v>
      </c>
      <c r="J54" s="21">
        <f t="shared" si="5"/>
        <v>0.55548845159583915</v>
      </c>
    </row>
    <row r="55" spans="2:10" x14ac:dyDescent="0.15">
      <c r="B55" s="4">
        <v>52</v>
      </c>
      <c r="C55" s="5">
        <v>58</v>
      </c>
      <c r="D55" s="5">
        <v>47</v>
      </c>
      <c r="E55" s="5">
        <f t="shared" si="0"/>
        <v>8</v>
      </c>
      <c r="F55" s="5">
        <f t="shared" si="1"/>
        <v>-3</v>
      </c>
      <c r="G55" s="6">
        <f t="shared" si="2"/>
        <v>-24</v>
      </c>
      <c r="H55" s="24">
        <f t="shared" si="3"/>
        <v>0.69228401065986367</v>
      </c>
      <c r="I55" s="14">
        <f t="shared" si="4"/>
        <v>-0.28380296030735763</v>
      </c>
      <c r="J55" s="21">
        <f t="shared" si="5"/>
        <v>0.28153151399217463</v>
      </c>
    </row>
    <row r="56" spans="2:10" x14ac:dyDescent="0.15">
      <c r="B56" s="4">
        <v>53</v>
      </c>
      <c r="C56" s="5">
        <v>57</v>
      </c>
      <c r="D56" s="5">
        <v>55</v>
      </c>
      <c r="E56" s="5">
        <f t="shared" si="0"/>
        <v>7</v>
      </c>
      <c r="F56" s="5">
        <f t="shared" si="1"/>
        <v>5</v>
      </c>
      <c r="G56" s="6">
        <f t="shared" si="2"/>
        <v>35</v>
      </c>
      <c r="H56" s="24">
        <f t="shared" si="3"/>
        <v>0.60574850932738078</v>
      </c>
      <c r="I56" s="14">
        <f t="shared" si="4"/>
        <v>0.47300493384559605</v>
      </c>
      <c r="J56" s="21">
        <f t="shared" si="5"/>
        <v>0.29300145621436963</v>
      </c>
    </row>
    <row r="57" spans="2:10" x14ac:dyDescent="0.15">
      <c r="B57" s="4">
        <v>54</v>
      </c>
      <c r="C57" s="5">
        <v>40</v>
      </c>
      <c r="D57" s="5">
        <v>38</v>
      </c>
      <c r="E57" s="5">
        <f t="shared" si="0"/>
        <v>-10</v>
      </c>
      <c r="F57" s="5">
        <f t="shared" si="1"/>
        <v>-12</v>
      </c>
      <c r="G57" s="6">
        <f t="shared" si="2"/>
        <v>120</v>
      </c>
      <c r="H57" s="24">
        <f t="shared" si="3"/>
        <v>-0.86535501332482967</v>
      </c>
      <c r="I57" s="14">
        <f t="shared" si="4"/>
        <v>-1.1352118412294305</v>
      </c>
      <c r="J57" s="21">
        <f t="shared" si="5"/>
        <v>1.0107810095893925</v>
      </c>
    </row>
    <row r="58" spans="2:10" x14ac:dyDescent="0.15">
      <c r="B58" s="4">
        <v>55</v>
      </c>
      <c r="C58" s="5">
        <v>47</v>
      </c>
      <c r="D58" s="5">
        <v>60</v>
      </c>
      <c r="E58" s="5">
        <f t="shared" si="0"/>
        <v>-3</v>
      </c>
      <c r="F58" s="5">
        <f t="shared" si="1"/>
        <v>10</v>
      </c>
      <c r="G58" s="6">
        <f t="shared" si="2"/>
        <v>-30</v>
      </c>
      <c r="H58" s="24">
        <f t="shared" si="3"/>
        <v>-0.25960650399744889</v>
      </c>
      <c r="I58" s="14">
        <f t="shared" si="4"/>
        <v>0.94600986769119211</v>
      </c>
      <c r="J58" s="21">
        <f t="shared" si="5"/>
        <v>0.4832125388893686</v>
      </c>
    </row>
    <row r="59" spans="2:10" x14ac:dyDescent="0.15">
      <c r="B59" s="4">
        <v>56</v>
      </c>
      <c r="C59" s="5">
        <v>72</v>
      </c>
      <c r="D59" s="5">
        <v>58</v>
      </c>
      <c r="E59" s="5">
        <f t="shared" si="0"/>
        <v>22</v>
      </c>
      <c r="F59" s="5">
        <f t="shared" si="1"/>
        <v>8</v>
      </c>
      <c r="G59" s="6">
        <f t="shared" si="2"/>
        <v>176</v>
      </c>
      <c r="H59" s="24">
        <f t="shared" si="3"/>
        <v>1.9037810293146251</v>
      </c>
      <c r="I59" s="14">
        <f t="shared" si="4"/>
        <v>0.75680789415295369</v>
      </c>
      <c r="J59" s="21">
        <f t="shared" si="5"/>
        <v>2.0868898653400967</v>
      </c>
    </row>
    <row r="60" spans="2:10" x14ac:dyDescent="0.15">
      <c r="B60" s="4">
        <v>57</v>
      </c>
      <c r="C60" s="5">
        <v>65</v>
      </c>
      <c r="D60" s="5">
        <v>72</v>
      </c>
      <c r="E60" s="5">
        <f t="shared" si="0"/>
        <v>15</v>
      </c>
      <c r="F60" s="5">
        <f t="shared" si="1"/>
        <v>22</v>
      </c>
      <c r="G60" s="6">
        <f t="shared" si="2"/>
        <v>330</v>
      </c>
      <c r="H60" s="24">
        <f t="shared" si="3"/>
        <v>1.2980325199872444</v>
      </c>
      <c r="I60" s="14">
        <f t="shared" si="4"/>
        <v>2.0812217089206229</v>
      </c>
      <c r="J60" s="21">
        <f t="shared" si="5"/>
        <v>2.986223111176928</v>
      </c>
    </row>
    <row r="61" spans="2:10" x14ac:dyDescent="0.15">
      <c r="B61" s="4">
        <v>58</v>
      </c>
      <c r="C61" s="5">
        <v>57</v>
      </c>
      <c r="D61" s="5">
        <v>58</v>
      </c>
      <c r="E61" s="5">
        <f t="shared" si="0"/>
        <v>7</v>
      </c>
      <c r="F61" s="5">
        <f t="shared" si="1"/>
        <v>8</v>
      </c>
      <c r="G61" s="6">
        <f t="shared" si="2"/>
        <v>56</v>
      </c>
      <c r="H61" s="24">
        <f t="shared" si="3"/>
        <v>0.60574850932738078</v>
      </c>
      <c r="I61" s="14">
        <f t="shared" si="4"/>
        <v>0.75680789415295369</v>
      </c>
      <c r="J61" s="21">
        <f t="shared" si="5"/>
        <v>0.46611493245703789</v>
      </c>
    </row>
    <row r="62" spans="2:10" x14ac:dyDescent="0.15">
      <c r="B62" s="4">
        <v>59</v>
      </c>
      <c r="C62" s="5">
        <v>35</v>
      </c>
      <c r="D62" s="5">
        <v>30</v>
      </c>
      <c r="E62" s="5">
        <f t="shared" si="0"/>
        <v>-15</v>
      </c>
      <c r="F62" s="5">
        <f t="shared" si="1"/>
        <v>-20</v>
      </c>
      <c r="G62" s="6">
        <f t="shared" si="2"/>
        <v>300</v>
      </c>
      <c r="H62" s="24">
        <f t="shared" si="3"/>
        <v>-1.2980325199872444</v>
      </c>
      <c r="I62" s="14">
        <f t="shared" si="4"/>
        <v>-1.8920197353823842</v>
      </c>
      <c r="J62" s="21">
        <f t="shared" si="5"/>
        <v>2.6123402931135637</v>
      </c>
    </row>
    <row r="63" spans="2:10" x14ac:dyDescent="0.15">
      <c r="B63" s="4">
        <v>60</v>
      </c>
      <c r="C63" s="5">
        <v>36</v>
      </c>
      <c r="D63" s="5">
        <v>42</v>
      </c>
      <c r="E63" s="5">
        <f t="shared" si="0"/>
        <v>-14</v>
      </c>
      <c r="F63" s="5">
        <f t="shared" si="1"/>
        <v>-8</v>
      </c>
      <c r="G63" s="6">
        <f t="shared" si="2"/>
        <v>112</v>
      </c>
      <c r="H63" s="24">
        <f t="shared" si="3"/>
        <v>-1.2114970186547616</v>
      </c>
      <c r="I63" s="14">
        <f t="shared" si="4"/>
        <v>-0.75680789415295369</v>
      </c>
      <c r="J63" s="21">
        <f t="shared" si="5"/>
        <v>1.0127874495857885</v>
      </c>
    </row>
    <row r="64" spans="2:10" x14ac:dyDescent="0.15">
      <c r="B64" s="4">
        <v>61</v>
      </c>
      <c r="C64" s="5">
        <v>40</v>
      </c>
      <c r="D64" s="5">
        <v>39</v>
      </c>
      <c r="E64" s="5">
        <f t="shared" si="0"/>
        <v>-10</v>
      </c>
      <c r="F64" s="5">
        <f t="shared" si="1"/>
        <v>-11</v>
      </c>
      <c r="G64" s="6">
        <f t="shared" si="2"/>
        <v>110</v>
      </c>
      <c r="H64" s="24">
        <f t="shared" si="3"/>
        <v>-0.86535501332482967</v>
      </c>
      <c r="I64" s="14">
        <f t="shared" si="4"/>
        <v>-1.0406108544603114</v>
      </c>
      <c r="J64" s="21">
        <f t="shared" si="5"/>
        <v>0.90852827639698019</v>
      </c>
    </row>
    <row r="65" spans="2:10" x14ac:dyDescent="0.15">
      <c r="B65" s="4">
        <v>62</v>
      </c>
      <c r="C65" s="5">
        <v>44</v>
      </c>
      <c r="D65" s="5">
        <v>35</v>
      </c>
      <c r="E65" s="5">
        <f t="shared" si="0"/>
        <v>-6</v>
      </c>
      <c r="F65" s="5">
        <f t="shared" si="1"/>
        <v>-15</v>
      </c>
      <c r="G65" s="6">
        <f t="shared" si="2"/>
        <v>90</v>
      </c>
      <c r="H65" s="24">
        <f t="shared" si="3"/>
        <v>-0.51921300799489778</v>
      </c>
      <c r="I65" s="14">
        <f t="shared" si="4"/>
        <v>-1.4190148015367883</v>
      </c>
      <c r="J65" s="21">
        <f t="shared" si="5"/>
        <v>1.1356242883400716</v>
      </c>
    </row>
    <row r="66" spans="2:10" x14ac:dyDescent="0.15">
      <c r="B66" s="4">
        <v>63</v>
      </c>
      <c r="C66" s="5">
        <v>62</v>
      </c>
      <c r="D66" s="5">
        <v>48</v>
      </c>
      <c r="E66" s="5">
        <f t="shared" si="0"/>
        <v>12</v>
      </c>
      <c r="F66" s="5">
        <f t="shared" si="1"/>
        <v>-2</v>
      </c>
      <c r="G66" s="6">
        <f t="shared" si="2"/>
        <v>-24</v>
      </c>
      <c r="H66" s="24">
        <f t="shared" si="3"/>
        <v>1.0384260159897956</v>
      </c>
      <c r="I66" s="14">
        <f t="shared" si="4"/>
        <v>-0.18920197353823842</v>
      </c>
      <c r="J66" s="21">
        <f t="shared" si="5"/>
        <v>0.55871252433014706</v>
      </c>
    </row>
    <row r="67" spans="2:10" x14ac:dyDescent="0.15">
      <c r="B67" s="4">
        <v>64</v>
      </c>
      <c r="C67" s="5">
        <v>50</v>
      </c>
      <c r="D67" s="5">
        <v>37</v>
      </c>
      <c r="E67" s="5">
        <f t="shared" si="0"/>
        <v>0</v>
      </c>
      <c r="F67" s="5">
        <f t="shared" si="1"/>
        <v>-13</v>
      </c>
      <c r="G67" s="6">
        <f t="shared" si="2"/>
        <v>0</v>
      </c>
      <c r="H67" s="24">
        <f t="shared" si="3"/>
        <v>0</v>
      </c>
      <c r="I67" s="14">
        <f t="shared" si="4"/>
        <v>-1.2298128279985499</v>
      </c>
      <c r="J67" s="21">
        <f t="shared" si="5"/>
        <v>0.75627070161035492</v>
      </c>
    </row>
    <row r="68" spans="2:10" x14ac:dyDescent="0.15">
      <c r="B68" s="4">
        <v>65</v>
      </c>
      <c r="C68" s="5">
        <v>80</v>
      </c>
      <c r="D68" s="5">
        <v>70</v>
      </c>
      <c r="E68" s="5">
        <f t="shared" si="0"/>
        <v>30</v>
      </c>
      <c r="F68" s="5">
        <f t="shared" si="1"/>
        <v>20</v>
      </c>
      <c r="G68" s="6">
        <f t="shared" si="2"/>
        <v>600</v>
      </c>
      <c r="H68" s="24">
        <f t="shared" si="3"/>
        <v>2.5960650399744889</v>
      </c>
      <c r="I68" s="14">
        <f t="shared" si="4"/>
        <v>1.8920197353823842</v>
      </c>
      <c r="J68" s="21">
        <f t="shared" si="5"/>
        <v>5.1196926027430107</v>
      </c>
    </row>
    <row r="69" spans="2:10" x14ac:dyDescent="0.15">
      <c r="B69" s="4">
        <v>66</v>
      </c>
      <c r="C69" s="5">
        <v>30</v>
      </c>
      <c r="D69" s="5">
        <v>29</v>
      </c>
      <c r="E69" s="5">
        <f t="shared" ref="E69:E103" si="6">(C69-50)</f>
        <v>-20</v>
      </c>
      <c r="F69" s="5">
        <f t="shared" ref="F69:F103" si="7">(D69-50)</f>
        <v>-21</v>
      </c>
      <c r="G69" s="6">
        <f t="shared" ref="G69:G103" si="8">E69*F69</f>
        <v>420</v>
      </c>
      <c r="H69" s="24">
        <f t="shared" ref="H69:H103" si="9">E69/SQRT($E$106)</f>
        <v>-1.7307100266496593</v>
      </c>
      <c r="I69" s="14">
        <f t="shared" ref="I69:I103" si="10">F69/SQRT($F$106)</f>
        <v>-1.9866207221515035</v>
      </c>
      <c r="J69" s="21">
        <f t="shared" ref="J69:J103" si="11">(H69^2+I69^2-2*$L$3*H69*I69)/(1-$L$3^2)/2</f>
        <v>3.4430325629003202</v>
      </c>
    </row>
    <row r="70" spans="2:10" x14ac:dyDescent="0.15">
      <c r="B70" s="4">
        <v>67</v>
      </c>
      <c r="C70" s="5">
        <v>47</v>
      </c>
      <c r="D70" s="5">
        <v>51</v>
      </c>
      <c r="E70" s="5">
        <f t="shared" si="6"/>
        <v>-3</v>
      </c>
      <c r="F70" s="5">
        <f t="shared" si="7"/>
        <v>1</v>
      </c>
      <c r="G70" s="6">
        <f t="shared" si="8"/>
        <v>-3</v>
      </c>
      <c r="H70" s="24">
        <f t="shared" si="9"/>
        <v>-0.25960650399744889</v>
      </c>
      <c r="I70" s="14">
        <f t="shared" si="10"/>
        <v>9.4600986769119211E-2</v>
      </c>
      <c r="J70" s="21">
        <f t="shared" si="11"/>
        <v>3.8376515967887624E-2</v>
      </c>
    </row>
    <row r="71" spans="2:10" x14ac:dyDescent="0.15">
      <c r="B71" s="4">
        <v>68</v>
      </c>
      <c r="C71" s="5">
        <v>58</v>
      </c>
      <c r="D71" s="5">
        <v>57</v>
      </c>
      <c r="E71" s="5">
        <f t="shared" si="6"/>
        <v>8</v>
      </c>
      <c r="F71" s="5">
        <f t="shared" si="7"/>
        <v>7</v>
      </c>
      <c r="G71" s="6">
        <f t="shared" si="8"/>
        <v>56</v>
      </c>
      <c r="H71" s="24">
        <f t="shared" si="9"/>
        <v>0.69228401065986367</v>
      </c>
      <c r="I71" s="14">
        <f t="shared" si="10"/>
        <v>0.66220690738383448</v>
      </c>
      <c r="J71" s="21">
        <f t="shared" si="11"/>
        <v>0.45515704206466434</v>
      </c>
    </row>
    <row r="72" spans="2:10" x14ac:dyDescent="0.15">
      <c r="B72" s="4">
        <v>69</v>
      </c>
      <c r="C72" s="5">
        <v>55</v>
      </c>
      <c r="D72" s="5">
        <v>40</v>
      </c>
      <c r="E72" s="5">
        <f t="shared" si="6"/>
        <v>5</v>
      </c>
      <c r="F72" s="5">
        <f t="shared" si="7"/>
        <v>-10</v>
      </c>
      <c r="G72" s="6">
        <f t="shared" si="8"/>
        <v>-50</v>
      </c>
      <c r="H72" s="24">
        <f t="shared" si="9"/>
        <v>0.43267750666241483</v>
      </c>
      <c r="I72" s="14">
        <f t="shared" si="10"/>
        <v>-0.94600986769119211</v>
      </c>
      <c r="J72" s="21">
        <f t="shared" si="11"/>
        <v>0.54446707916199988</v>
      </c>
    </row>
    <row r="73" spans="2:10" x14ac:dyDescent="0.15">
      <c r="B73" s="4">
        <v>70</v>
      </c>
      <c r="C73" s="5">
        <v>53</v>
      </c>
      <c r="D73" s="5">
        <v>48</v>
      </c>
      <c r="E73" s="5">
        <f t="shared" si="6"/>
        <v>3</v>
      </c>
      <c r="F73" s="5">
        <f t="shared" si="7"/>
        <v>-2</v>
      </c>
      <c r="G73" s="6">
        <f t="shared" si="8"/>
        <v>-6</v>
      </c>
      <c r="H73" s="24">
        <f t="shared" si="9"/>
        <v>0.25960650399744889</v>
      </c>
      <c r="I73" s="14">
        <f t="shared" si="10"/>
        <v>-0.18920197353823842</v>
      </c>
      <c r="J73" s="21">
        <f t="shared" si="11"/>
        <v>5.2002944211007117E-2</v>
      </c>
    </row>
    <row r="74" spans="2:10" x14ac:dyDescent="0.15">
      <c r="B74" s="4">
        <v>71</v>
      </c>
      <c r="C74" s="5">
        <v>34</v>
      </c>
      <c r="D74" s="5">
        <v>40</v>
      </c>
      <c r="E74" s="5">
        <f t="shared" si="6"/>
        <v>-16</v>
      </c>
      <c r="F74" s="5">
        <f t="shared" si="7"/>
        <v>-10</v>
      </c>
      <c r="G74" s="6">
        <f t="shared" si="8"/>
        <v>160</v>
      </c>
      <c r="H74" s="24">
        <f t="shared" si="9"/>
        <v>-1.3845680213197273</v>
      </c>
      <c r="I74" s="14">
        <f t="shared" si="10"/>
        <v>-0.94600986769119211</v>
      </c>
      <c r="J74" s="21">
        <f t="shared" si="11"/>
        <v>1.395329373593194</v>
      </c>
    </row>
    <row r="75" spans="2:10" x14ac:dyDescent="0.15">
      <c r="B75" s="4">
        <v>72</v>
      </c>
      <c r="C75" s="5">
        <v>52</v>
      </c>
      <c r="D75" s="5">
        <v>42</v>
      </c>
      <c r="E75" s="5">
        <f t="shared" si="6"/>
        <v>2</v>
      </c>
      <c r="F75" s="5">
        <f t="shared" si="7"/>
        <v>-8</v>
      </c>
      <c r="G75" s="6">
        <f t="shared" si="8"/>
        <v>-16</v>
      </c>
      <c r="H75" s="24">
        <f t="shared" si="9"/>
        <v>0.17307100266496592</v>
      </c>
      <c r="I75" s="14">
        <f t="shared" si="10"/>
        <v>-0.75680789415295369</v>
      </c>
      <c r="J75" s="21">
        <f t="shared" si="11"/>
        <v>0.30245085727724175</v>
      </c>
    </row>
    <row r="76" spans="2:10" x14ac:dyDescent="0.15">
      <c r="B76" s="4">
        <v>73</v>
      </c>
      <c r="C76" s="5">
        <v>35</v>
      </c>
      <c r="D76" s="5">
        <v>45</v>
      </c>
      <c r="E76" s="5">
        <f t="shared" si="6"/>
        <v>-15</v>
      </c>
      <c r="F76" s="5">
        <f t="shared" si="7"/>
        <v>-5</v>
      </c>
      <c r="G76" s="6">
        <f t="shared" si="8"/>
        <v>75</v>
      </c>
      <c r="H76" s="24">
        <f t="shared" si="9"/>
        <v>-1.2980325199872444</v>
      </c>
      <c r="I76" s="14">
        <f t="shared" si="10"/>
        <v>-0.47300493384559605</v>
      </c>
      <c r="J76" s="21">
        <f t="shared" si="11"/>
        <v>0.94933767190247809</v>
      </c>
    </row>
    <row r="77" spans="2:10" x14ac:dyDescent="0.15">
      <c r="B77" s="4">
        <v>74</v>
      </c>
      <c r="C77" s="5">
        <v>32</v>
      </c>
      <c r="D77" s="5">
        <v>40</v>
      </c>
      <c r="E77" s="5">
        <f t="shared" si="6"/>
        <v>-18</v>
      </c>
      <c r="F77" s="5">
        <f t="shared" si="7"/>
        <v>-10</v>
      </c>
      <c r="G77" s="6">
        <f t="shared" si="8"/>
        <v>180</v>
      </c>
      <c r="H77" s="24">
        <f t="shared" si="9"/>
        <v>-1.5576390239846933</v>
      </c>
      <c r="I77" s="14">
        <f t="shared" si="10"/>
        <v>-0.94600986769119211</v>
      </c>
      <c r="J77" s="21">
        <f t="shared" si="11"/>
        <v>1.6486085106455781</v>
      </c>
    </row>
    <row r="78" spans="2:10" x14ac:dyDescent="0.15">
      <c r="B78" s="4">
        <v>75</v>
      </c>
      <c r="C78" s="5">
        <v>58</v>
      </c>
      <c r="D78" s="5">
        <v>45</v>
      </c>
      <c r="E78" s="5">
        <f t="shared" si="6"/>
        <v>8</v>
      </c>
      <c r="F78" s="5">
        <f t="shared" si="7"/>
        <v>-5</v>
      </c>
      <c r="G78" s="6">
        <f t="shared" si="8"/>
        <v>-40</v>
      </c>
      <c r="H78" s="24">
        <f t="shared" si="9"/>
        <v>0.69228401065986367</v>
      </c>
      <c r="I78" s="14">
        <f t="shared" si="10"/>
        <v>-0.47300493384559605</v>
      </c>
      <c r="J78" s="21">
        <f t="shared" si="11"/>
        <v>0.35420579795547857</v>
      </c>
    </row>
    <row r="79" spans="2:10" x14ac:dyDescent="0.15">
      <c r="B79" s="4">
        <v>76</v>
      </c>
      <c r="C79" s="5">
        <v>51</v>
      </c>
      <c r="D79" s="5">
        <v>56</v>
      </c>
      <c r="E79" s="5">
        <f t="shared" si="6"/>
        <v>1</v>
      </c>
      <c r="F79" s="5">
        <f t="shared" si="7"/>
        <v>6</v>
      </c>
      <c r="G79" s="6">
        <f t="shared" si="8"/>
        <v>6</v>
      </c>
      <c r="H79" s="24">
        <f t="shared" si="9"/>
        <v>8.6535501332482959E-2</v>
      </c>
      <c r="I79" s="14">
        <f t="shared" si="10"/>
        <v>0.56760592061471526</v>
      </c>
      <c r="J79" s="21">
        <f t="shared" si="11"/>
        <v>0.16444052381449784</v>
      </c>
    </row>
    <row r="80" spans="2:10" x14ac:dyDescent="0.15">
      <c r="B80" s="4">
        <v>77</v>
      </c>
      <c r="C80" s="5">
        <v>55</v>
      </c>
      <c r="D80" s="5">
        <v>49</v>
      </c>
      <c r="E80" s="5">
        <f t="shared" si="6"/>
        <v>5</v>
      </c>
      <c r="F80" s="5">
        <f t="shared" si="7"/>
        <v>-1</v>
      </c>
      <c r="G80" s="6">
        <f t="shared" si="8"/>
        <v>-5</v>
      </c>
      <c r="H80" s="24">
        <f t="shared" si="9"/>
        <v>0.43267750666241483</v>
      </c>
      <c r="I80" s="14">
        <f t="shared" si="10"/>
        <v>-9.4600986769119211E-2</v>
      </c>
      <c r="J80" s="21">
        <f t="shared" si="11"/>
        <v>9.8422028965153369E-2</v>
      </c>
    </row>
    <row r="81" spans="2:10" x14ac:dyDescent="0.15">
      <c r="B81" s="4">
        <v>78</v>
      </c>
      <c r="C81" s="5">
        <v>57</v>
      </c>
      <c r="D81" s="5">
        <v>62</v>
      </c>
      <c r="E81" s="5">
        <f t="shared" si="6"/>
        <v>7</v>
      </c>
      <c r="F81" s="5">
        <f t="shared" si="7"/>
        <v>12</v>
      </c>
      <c r="G81" s="6">
        <f t="shared" si="8"/>
        <v>84</v>
      </c>
      <c r="H81" s="24">
        <f t="shared" si="9"/>
        <v>0.60574850932738078</v>
      </c>
      <c r="I81" s="14">
        <f t="shared" si="10"/>
        <v>1.1352118412294305</v>
      </c>
      <c r="J81" s="21">
        <f t="shared" si="11"/>
        <v>0.82223218862136438</v>
      </c>
    </row>
    <row r="82" spans="2:10" x14ac:dyDescent="0.15">
      <c r="B82" s="4">
        <v>79</v>
      </c>
      <c r="C82" s="5">
        <v>70</v>
      </c>
      <c r="D82" s="5">
        <v>72</v>
      </c>
      <c r="E82" s="5">
        <f t="shared" si="6"/>
        <v>20</v>
      </c>
      <c r="F82" s="5">
        <f t="shared" si="7"/>
        <v>22</v>
      </c>
      <c r="G82" s="6">
        <f t="shared" si="8"/>
        <v>440</v>
      </c>
      <c r="H82" s="24">
        <f t="shared" si="9"/>
        <v>1.7307100266496593</v>
      </c>
      <c r="I82" s="14">
        <f t="shared" si="10"/>
        <v>2.0812217089206229</v>
      </c>
      <c r="J82" s="21">
        <f t="shared" si="11"/>
        <v>3.6341131055879208</v>
      </c>
    </row>
    <row r="83" spans="2:10" x14ac:dyDescent="0.15">
      <c r="B83" s="4">
        <v>80</v>
      </c>
      <c r="C83" s="5">
        <v>62</v>
      </c>
      <c r="D83" s="5">
        <v>65</v>
      </c>
      <c r="E83" s="5">
        <f t="shared" si="6"/>
        <v>12</v>
      </c>
      <c r="F83" s="5">
        <f t="shared" si="7"/>
        <v>15</v>
      </c>
      <c r="G83" s="6">
        <f t="shared" si="8"/>
        <v>180</v>
      </c>
      <c r="H83" s="24">
        <f t="shared" si="9"/>
        <v>1.0384260159897956</v>
      </c>
      <c r="I83" s="14">
        <f t="shared" si="10"/>
        <v>1.4190148015367883</v>
      </c>
      <c r="J83" s="21">
        <f t="shared" si="11"/>
        <v>1.5339795942382637</v>
      </c>
    </row>
    <row r="84" spans="2:10" x14ac:dyDescent="0.15">
      <c r="B84" s="4">
        <v>81</v>
      </c>
      <c r="C84" s="5">
        <v>48</v>
      </c>
      <c r="D84" s="5">
        <v>51</v>
      </c>
      <c r="E84" s="5">
        <f t="shared" si="6"/>
        <v>-2</v>
      </c>
      <c r="F84" s="5">
        <f t="shared" si="7"/>
        <v>1</v>
      </c>
      <c r="G84" s="6">
        <f t="shared" si="8"/>
        <v>-2</v>
      </c>
      <c r="H84" s="24">
        <f t="shared" si="9"/>
        <v>-0.17307100266496592</v>
      </c>
      <c r="I84" s="14">
        <f t="shared" si="10"/>
        <v>9.4600986769119211E-2</v>
      </c>
      <c r="J84" s="21">
        <f t="shared" si="11"/>
        <v>1.9587105088005301E-2</v>
      </c>
    </row>
    <row r="85" spans="2:10" x14ac:dyDescent="0.15">
      <c r="B85" s="4">
        <v>82</v>
      </c>
      <c r="C85" s="5">
        <v>42</v>
      </c>
      <c r="D85" s="5">
        <v>53</v>
      </c>
      <c r="E85" s="5">
        <f t="shared" si="6"/>
        <v>-8</v>
      </c>
      <c r="F85" s="5">
        <f t="shared" si="7"/>
        <v>3</v>
      </c>
      <c r="G85" s="6">
        <f t="shared" si="8"/>
        <v>-24</v>
      </c>
      <c r="H85" s="24">
        <f t="shared" si="9"/>
        <v>-0.69228401065986367</v>
      </c>
      <c r="I85" s="14">
        <f t="shared" si="10"/>
        <v>0.28380296030735763</v>
      </c>
      <c r="J85" s="21">
        <f t="shared" si="11"/>
        <v>0.28153151399217463</v>
      </c>
    </row>
    <row r="86" spans="2:10" x14ac:dyDescent="0.15">
      <c r="B86" s="4">
        <v>83</v>
      </c>
      <c r="C86" s="5">
        <v>40</v>
      </c>
      <c r="D86" s="5">
        <v>45</v>
      </c>
      <c r="E86" s="5">
        <f t="shared" si="6"/>
        <v>-10</v>
      </c>
      <c r="F86" s="5">
        <f t="shared" si="7"/>
        <v>-5</v>
      </c>
      <c r="G86" s="6">
        <f t="shared" si="8"/>
        <v>50</v>
      </c>
      <c r="H86" s="24">
        <f t="shared" si="9"/>
        <v>-0.86535501332482967</v>
      </c>
      <c r="I86" s="14">
        <f t="shared" si="10"/>
        <v>-0.47300493384559605</v>
      </c>
      <c r="J86" s="21">
        <f t="shared" si="11"/>
        <v>0.48296080900365762</v>
      </c>
    </row>
    <row r="87" spans="2:10" x14ac:dyDescent="0.15">
      <c r="B87" s="4">
        <v>84</v>
      </c>
      <c r="C87" s="5">
        <v>44</v>
      </c>
      <c r="D87" s="5">
        <v>56</v>
      </c>
      <c r="E87" s="5">
        <f t="shared" si="6"/>
        <v>-6</v>
      </c>
      <c r="F87" s="5">
        <f t="shared" si="7"/>
        <v>6</v>
      </c>
      <c r="G87" s="6">
        <f t="shared" si="8"/>
        <v>-36</v>
      </c>
      <c r="H87" s="24">
        <f t="shared" si="9"/>
        <v>-0.51921300799489778</v>
      </c>
      <c r="I87" s="14">
        <f t="shared" si="10"/>
        <v>0.56760592061471526</v>
      </c>
      <c r="J87" s="21">
        <f t="shared" si="11"/>
        <v>0.29831728634244031</v>
      </c>
    </row>
    <row r="88" spans="2:10" x14ac:dyDescent="0.15">
      <c r="B88" s="4">
        <v>85</v>
      </c>
      <c r="C88" s="5">
        <v>43</v>
      </c>
      <c r="D88" s="5">
        <v>51</v>
      </c>
      <c r="E88" s="5">
        <f t="shared" si="6"/>
        <v>-7</v>
      </c>
      <c r="F88" s="5">
        <f t="shared" si="7"/>
        <v>1</v>
      </c>
      <c r="G88" s="6">
        <f t="shared" si="8"/>
        <v>-7</v>
      </c>
      <c r="H88" s="24">
        <f t="shared" si="9"/>
        <v>-0.60574850932738078</v>
      </c>
      <c r="I88" s="14">
        <f t="shared" si="10"/>
        <v>9.4600986769119211E-2</v>
      </c>
      <c r="J88" s="21">
        <f t="shared" si="11"/>
        <v>0.18842313027908728</v>
      </c>
    </row>
    <row r="89" spans="2:10" x14ac:dyDescent="0.15">
      <c r="B89" s="4">
        <v>86</v>
      </c>
      <c r="C89" s="5">
        <v>47</v>
      </c>
      <c r="D89" s="5">
        <v>58</v>
      </c>
      <c r="E89" s="5">
        <f t="shared" si="6"/>
        <v>-3</v>
      </c>
      <c r="F89" s="5">
        <f t="shared" si="7"/>
        <v>8</v>
      </c>
      <c r="G89" s="6">
        <f t="shared" si="8"/>
        <v>-24</v>
      </c>
      <c r="H89" s="24">
        <f t="shared" si="9"/>
        <v>-0.25960650399744889</v>
      </c>
      <c r="I89" s="14">
        <f t="shared" si="10"/>
        <v>0.75680789415295369</v>
      </c>
      <c r="J89" s="21">
        <f t="shared" si="11"/>
        <v>0.32171044543087729</v>
      </c>
    </row>
    <row r="90" spans="2:10" x14ac:dyDescent="0.15">
      <c r="B90" s="4">
        <v>87</v>
      </c>
      <c r="C90" s="5">
        <v>58</v>
      </c>
      <c r="D90" s="5">
        <v>52</v>
      </c>
      <c r="E90" s="5">
        <f t="shared" si="6"/>
        <v>8</v>
      </c>
      <c r="F90" s="5">
        <f t="shared" si="7"/>
        <v>2</v>
      </c>
      <c r="G90" s="6">
        <f t="shared" si="8"/>
        <v>16</v>
      </c>
      <c r="H90" s="24">
        <f t="shared" si="9"/>
        <v>0.69228401065986367</v>
      </c>
      <c r="I90" s="14">
        <f t="shared" si="10"/>
        <v>0.18920197353823842</v>
      </c>
      <c r="J90" s="21">
        <f t="shared" si="11"/>
        <v>0.25646991388487583</v>
      </c>
    </row>
    <row r="91" spans="2:10" x14ac:dyDescent="0.15">
      <c r="B91" s="4">
        <v>88</v>
      </c>
      <c r="C91" s="5">
        <v>46</v>
      </c>
      <c r="D91" s="5">
        <v>53</v>
      </c>
      <c r="E91" s="5">
        <f t="shared" si="6"/>
        <v>-4</v>
      </c>
      <c r="F91" s="5">
        <f t="shared" si="7"/>
        <v>3</v>
      </c>
      <c r="G91" s="6">
        <f t="shared" si="8"/>
        <v>-12</v>
      </c>
      <c r="H91" s="24">
        <f t="shared" si="9"/>
        <v>-0.34614200532993183</v>
      </c>
      <c r="I91" s="14">
        <f t="shared" si="10"/>
        <v>0.28380296030735763</v>
      </c>
      <c r="J91" s="21">
        <f t="shared" si="11"/>
        <v>0.10099196590858894</v>
      </c>
    </row>
    <row r="92" spans="2:10" x14ac:dyDescent="0.15">
      <c r="B92" s="4">
        <v>89</v>
      </c>
      <c r="C92" s="5">
        <v>53</v>
      </c>
      <c r="D92" s="5">
        <v>50</v>
      </c>
      <c r="E92" s="5">
        <f t="shared" si="6"/>
        <v>3</v>
      </c>
      <c r="F92" s="5">
        <f t="shared" si="7"/>
        <v>0</v>
      </c>
      <c r="G92" s="6">
        <f t="shared" si="8"/>
        <v>0</v>
      </c>
      <c r="H92" s="24">
        <f t="shared" si="9"/>
        <v>0.25960650399744889</v>
      </c>
      <c r="I92" s="14">
        <f t="shared" si="10"/>
        <v>0</v>
      </c>
      <c r="J92" s="21">
        <f t="shared" si="11"/>
        <v>3.3700036856251628E-2</v>
      </c>
    </row>
    <row r="93" spans="2:10" x14ac:dyDescent="0.15">
      <c r="B93" s="4">
        <v>90</v>
      </c>
      <c r="C93" s="5">
        <v>48</v>
      </c>
      <c r="D93" s="5">
        <v>56</v>
      </c>
      <c r="E93" s="5">
        <f t="shared" si="6"/>
        <v>-2</v>
      </c>
      <c r="F93" s="5">
        <f t="shared" si="7"/>
        <v>6</v>
      </c>
      <c r="G93" s="6">
        <f t="shared" si="8"/>
        <v>-12</v>
      </c>
      <c r="H93" s="24">
        <f t="shared" si="9"/>
        <v>-0.17307100266496592</v>
      </c>
      <c r="I93" s="14">
        <f t="shared" si="10"/>
        <v>0.56760592061471526</v>
      </c>
      <c r="J93" s="21">
        <f t="shared" si="11"/>
        <v>0.17688289670861387</v>
      </c>
    </row>
    <row r="94" spans="2:10" x14ac:dyDescent="0.15">
      <c r="B94" s="4">
        <v>91</v>
      </c>
      <c r="C94" s="5">
        <v>51</v>
      </c>
      <c r="D94" s="5">
        <v>49</v>
      </c>
      <c r="E94" s="5">
        <f t="shared" si="6"/>
        <v>1</v>
      </c>
      <c r="F94" s="5">
        <f t="shared" si="7"/>
        <v>-1</v>
      </c>
      <c r="G94" s="6">
        <f t="shared" si="8"/>
        <v>-1</v>
      </c>
      <c r="H94" s="24">
        <f t="shared" si="9"/>
        <v>8.6535501332482959E-2</v>
      </c>
      <c r="I94" s="14">
        <f t="shared" si="10"/>
        <v>-9.4600986769119211E-2</v>
      </c>
      <c r="J94" s="21">
        <f t="shared" si="11"/>
        <v>8.2865912872900089E-3</v>
      </c>
    </row>
    <row r="95" spans="2:10" x14ac:dyDescent="0.15">
      <c r="B95" s="4">
        <v>92</v>
      </c>
      <c r="C95" s="5">
        <v>62</v>
      </c>
      <c r="D95" s="5">
        <v>51</v>
      </c>
      <c r="E95" s="5">
        <f t="shared" si="6"/>
        <v>12</v>
      </c>
      <c r="F95" s="5">
        <f t="shared" si="7"/>
        <v>1</v>
      </c>
      <c r="G95" s="6">
        <f t="shared" si="8"/>
        <v>12</v>
      </c>
      <c r="H95" s="24">
        <f t="shared" si="9"/>
        <v>1.0384260159897956</v>
      </c>
      <c r="I95" s="14">
        <f t="shared" si="10"/>
        <v>9.4600986769119211E-2</v>
      </c>
      <c r="J95" s="21">
        <f t="shared" si="11"/>
        <v>0.54286954608219085</v>
      </c>
    </row>
    <row r="96" spans="2:10" x14ac:dyDescent="0.15">
      <c r="B96" s="4">
        <v>93</v>
      </c>
      <c r="C96" s="5">
        <v>41</v>
      </c>
      <c r="D96" s="5">
        <v>48</v>
      </c>
      <c r="E96" s="5">
        <f t="shared" si="6"/>
        <v>-9</v>
      </c>
      <c r="F96" s="5">
        <f t="shared" si="7"/>
        <v>-2</v>
      </c>
      <c r="G96" s="6">
        <f t="shared" si="8"/>
        <v>18</v>
      </c>
      <c r="H96" s="24">
        <f t="shared" si="9"/>
        <v>-0.77881951199234667</v>
      </c>
      <c r="I96" s="14">
        <f t="shared" si="10"/>
        <v>-0.18920197353823842</v>
      </c>
      <c r="J96" s="21">
        <f t="shared" si="11"/>
        <v>0.31999120269386616</v>
      </c>
    </row>
    <row r="97" spans="2:10" x14ac:dyDescent="0.15">
      <c r="B97" s="4">
        <v>94</v>
      </c>
      <c r="C97" s="5">
        <v>43</v>
      </c>
      <c r="D97" s="5">
        <v>47</v>
      </c>
      <c r="E97" s="5">
        <f t="shared" si="6"/>
        <v>-7</v>
      </c>
      <c r="F97" s="5">
        <f t="shared" si="7"/>
        <v>-3</v>
      </c>
      <c r="G97" s="6">
        <f t="shared" si="8"/>
        <v>21</v>
      </c>
      <c r="H97" s="24">
        <f t="shared" si="9"/>
        <v>-0.60574850932738078</v>
      </c>
      <c r="I97" s="14">
        <f t="shared" si="10"/>
        <v>-0.28380296030735763</v>
      </c>
      <c r="J97" s="21">
        <f t="shared" si="11"/>
        <v>0.2223422177100082</v>
      </c>
    </row>
    <row r="98" spans="2:10" x14ac:dyDescent="0.15">
      <c r="B98" s="4">
        <v>95</v>
      </c>
      <c r="C98" s="5">
        <v>28</v>
      </c>
      <c r="D98" s="5">
        <v>32</v>
      </c>
      <c r="E98" s="5">
        <f t="shared" si="6"/>
        <v>-22</v>
      </c>
      <c r="F98" s="5">
        <f t="shared" si="7"/>
        <v>-18</v>
      </c>
      <c r="G98" s="6">
        <f t="shared" si="8"/>
        <v>396</v>
      </c>
      <c r="H98" s="24">
        <f t="shared" si="9"/>
        <v>-1.9037810293146251</v>
      </c>
      <c r="I98" s="14">
        <f t="shared" si="10"/>
        <v>-1.7028177618441458</v>
      </c>
      <c r="J98" s="21">
        <f t="shared" si="11"/>
        <v>3.235606252400705</v>
      </c>
    </row>
    <row r="99" spans="2:10" x14ac:dyDescent="0.15">
      <c r="B99" s="4">
        <v>96</v>
      </c>
      <c r="C99" s="5">
        <v>57</v>
      </c>
      <c r="D99" s="5">
        <v>55</v>
      </c>
      <c r="E99" s="5">
        <f t="shared" si="6"/>
        <v>7</v>
      </c>
      <c r="F99" s="5">
        <f t="shared" si="7"/>
        <v>5</v>
      </c>
      <c r="G99" s="6">
        <f t="shared" si="8"/>
        <v>35</v>
      </c>
      <c r="H99" s="24">
        <f t="shared" si="9"/>
        <v>0.60574850932738078</v>
      </c>
      <c r="I99" s="14">
        <f t="shared" si="10"/>
        <v>0.47300493384559605</v>
      </c>
      <c r="J99" s="21">
        <f t="shared" si="11"/>
        <v>0.29300145621436963</v>
      </c>
    </row>
    <row r="100" spans="2:10" x14ac:dyDescent="0.15">
      <c r="B100" s="4">
        <v>97</v>
      </c>
      <c r="C100" s="5">
        <v>53</v>
      </c>
      <c r="D100" s="5">
        <v>60</v>
      </c>
      <c r="E100" s="5">
        <f t="shared" si="6"/>
        <v>3</v>
      </c>
      <c r="F100" s="5">
        <f t="shared" si="7"/>
        <v>10</v>
      </c>
      <c r="G100" s="6">
        <f t="shared" si="8"/>
        <v>30</v>
      </c>
      <c r="H100" s="24">
        <f t="shared" si="9"/>
        <v>0.25960650399744889</v>
      </c>
      <c r="I100" s="14">
        <f t="shared" si="10"/>
        <v>0.94600986769119211</v>
      </c>
      <c r="J100" s="21">
        <f t="shared" si="11"/>
        <v>0.47918244797148363</v>
      </c>
    </row>
    <row r="101" spans="2:10" x14ac:dyDescent="0.15">
      <c r="B101" s="4">
        <v>98</v>
      </c>
      <c r="C101" s="5">
        <v>65</v>
      </c>
      <c r="D101" s="5">
        <v>58</v>
      </c>
      <c r="E101" s="5">
        <f t="shared" si="6"/>
        <v>15</v>
      </c>
      <c r="F101" s="5">
        <f t="shared" si="7"/>
        <v>8</v>
      </c>
      <c r="G101" s="6">
        <f t="shared" si="8"/>
        <v>120</v>
      </c>
      <c r="H101" s="24">
        <f t="shared" si="9"/>
        <v>1.2980325199872444</v>
      </c>
      <c r="I101" s="14">
        <f t="shared" si="10"/>
        <v>0.75680789415295369</v>
      </c>
      <c r="J101" s="21">
        <f t="shared" si="11"/>
        <v>1.1208391117779923</v>
      </c>
    </row>
    <row r="102" spans="2:10" x14ac:dyDescent="0.15">
      <c r="B102" s="4">
        <v>99</v>
      </c>
      <c r="C102" s="5">
        <v>48</v>
      </c>
      <c r="D102" s="5">
        <v>40</v>
      </c>
      <c r="E102" s="5">
        <f t="shared" si="6"/>
        <v>-2</v>
      </c>
      <c r="F102" s="5">
        <f t="shared" si="7"/>
        <v>-10</v>
      </c>
      <c r="G102" s="6">
        <f t="shared" si="8"/>
        <v>20</v>
      </c>
      <c r="H102" s="24">
        <f t="shared" si="9"/>
        <v>-0.17307100266496592</v>
      </c>
      <c r="I102" s="14">
        <f t="shared" si="10"/>
        <v>-0.94600986769119211</v>
      </c>
      <c r="J102" s="21">
        <f t="shared" si="11"/>
        <v>0.46113188709321351</v>
      </c>
    </row>
    <row r="103" spans="2:10" ht="14.25" thickBot="1" x14ac:dyDescent="0.2">
      <c r="B103" s="7">
        <v>100</v>
      </c>
      <c r="C103" s="15">
        <v>53</v>
      </c>
      <c r="D103" s="15">
        <v>57</v>
      </c>
      <c r="E103" s="15">
        <f t="shared" si="6"/>
        <v>3</v>
      </c>
      <c r="F103" s="15">
        <f t="shared" si="7"/>
        <v>7</v>
      </c>
      <c r="G103" s="8">
        <f t="shared" si="8"/>
        <v>21</v>
      </c>
      <c r="H103" s="27">
        <f t="shared" si="9"/>
        <v>0.25960650399744889</v>
      </c>
      <c r="I103" s="28">
        <f t="shared" si="10"/>
        <v>0.66220690738383448</v>
      </c>
      <c r="J103" s="29">
        <f t="shared" si="11"/>
        <v>0.25156325875633739</v>
      </c>
    </row>
    <row r="104" spans="2:10" x14ac:dyDescent="0.15">
      <c r="C104" s="10">
        <f>AVERAGE(C4:C103)</f>
        <v>50</v>
      </c>
      <c r="D104" s="11">
        <f>AVERAGE(D4:D103)</f>
        <v>50</v>
      </c>
      <c r="E104" s="12">
        <f>SUMSQ(E4:E103)</f>
        <v>13354</v>
      </c>
      <c r="F104" s="12">
        <f>SUMSQ(F4:F103)</f>
        <v>11174</v>
      </c>
      <c r="G104" s="13">
        <f>SUM(G4:G103)/100</f>
        <v>100.22</v>
      </c>
      <c r="J104">
        <f>AVERAGE(J4:J103)</f>
        <v>0.99333572075545806</v>
      </c>
    </row>
    <row r="105" spans="2:10" x14ac:dyDescent="0.15">
      <c r="C105" s="2" t="s">
        <v>0</v>
      </c>
      <c r="D105" s="2" t="s">
        <v>0</v>
      </c>
      <c r="E105" s="30" t="s">
        <v>11</v>
      </c>
      <c r="F105" s="30" t="s">
        <v>12</v>
      </c>
      <c r="G105" s="36" t="s">
        <v>9</v>
      </c>
      <c r="H105" s="1"/>
      <c r="I105" s="1"/>
    </row>
    <row r="106" spans="2:10" x14ac:dyDescent="0.15">
      <c r="E106" s="3">
        <f>E104/100</f>
        <v>133.54</v>
      </c>
      <c r="F106" s="3">
        <f>F104/100</f>
        <v>111.74</v>
      </c>
    </row>
    <row r="107" spans="2:10" x14ac:dyDescent="0.15">
      <c r="E107" s="36" t="s">
        <v>14</v>
      </c>
      <c r="F107" s="36" t="s">
        <v>15</v>
      </c>
    </row>
    <row r="109" spans="2:10" x14ac:dyDescent="0.15">
      <c r="E109" s="30" t="s">
        <v>16</v>
      </c>
      <c r="F109" s="5">
        <v>1</v>
      </c>
      <c r="H109" s="5" t="s">
        <v>22</v>
      </c>
      <c r="I109" s="33">
        <f>E106-F114</f>
        <v>-89.911003367687982</v>
      </c>
    </row>
    <row r="110" spans="2:10" x14ac:dyDescent="0.15">
      <c r="E110" s="30" t="s">
        <v>17</v>
      </c>
      <c r="F110" s="31">
        <f>-(E106+F106)</f>
        <v>-245.27999999999997</v>
      </c>
      <c r="H110" s="5" t="s">
        <v>23</v>
      </c>
      <c r="I110" s="33">
        <f>F106-F114</f>
        <v>-111.71100336768798</v>
      </c>
    </row>
    <row r="111" spans="2:10" x14ac:dyDescent="0.15">
      <c r="E111" s="30" t="s">
        <v>18</v>
      </c>
      <c r="F111" s="32">
        <f>E106*F106-(G104^2)</f>
        <v>4877.7111999999979</v>
      </c>
    </row>
    <row r="112" spans="2:10" x14ac:dyDescent="0.15">
      <c r="H112" s="30" t="s">
        <v>26</v>
      </c>
      <c r="I112" s="32">
        <f>I109+G104</f>
        <v>10.308996632312017</v>
      </c>
      <c r="J112" s="34">
        <v>1</v>
      </c>
    </row>
    <row r="113" spans="5:10" x14ac:dyDescent="0.15">
      <c r="E113" s="30" t="s">
        <v>19</v>
      </c>
      <c r="F113" s="32">
        <f>SQRT(F110^2-4*F109*F111)</f>
        <v>201.62200673537598</v>
      </c>
      <c r="H113" s="30" t="s">
        <v>27</v>
      </c>
      <c r="I113" s="33">
        <f>G104+I110</f>
        <v>-11.491003367687981</v>
      </c>
      <c r="J113" s="31">
        <f>I112/-I113</f>
        <v>0.89713633374264801</v>
      </c>
    </row>
    <row r="114" spans="5:10" x14ac:dyDescent="0.15">
      <c r="E114" s="30" t="s">
        <v>20</v>
      </c>
      <c r="F114" s="35">
        <f>(-F110+F113)/2</f>
        <v>223.45100336768797</v>
      </c>
    </row>
    <row r="115" spans="5:10" x14ac:dyDescent="0.15">
      <c r="E115" s="30" t="s">
        <v>21</v>
      </c>
      <c r="F115" s="35">
        <f>(-F110-F113)/2</f>
        <v>21.828996632311998</v>
      </c>
      <c r="H115" s="5" t="s">
        <v>24</v>
      </c>
      <c r="I115" s="33">
        <f>E106-F115</f>
        <v>111.71100336768799</v>
      </c>
    </row>
    <row r="116" spans="5:10" x14ac:dyDescent="0.15">
      <c r="H116" s="5" t="s">
        <v>25</v>
      </c>
      <c r="I116" s="33">
        <f>F106-F115</f>
        <v>89.911003367687997</v>
      </c>
    </row>
    <row r="118" spans="5:10" x14ac:dyDescent="0.15">
      <c r="H118" s="30" t="s">
        <v>26</v>
      </c>
      <c r="I118" s="32">
        <f>I115+G104</f>
        <v>211.93100336768799</v>
      </c>
      <c r="J118" s="34">
        <v>1</v>
      </c>
    </row>
    <row r="119" spans="5:10" x14ac:dyDescent="0.15">
      <c r="H119" s="30" t="s">
        <v>27</v>
      </c>
      <c r="I119" s="33">
        <f>G104+I116</f>
        <v>190.13100336768798</v>
      </c>
      <c r="J119" s="31">
        <f>-I118/I119</f>
        <v>-1.1146577865464777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原理</vt:lpstr>
      <vt:lpstr>MT法_ﾜｰｸ</vt:lpstr>
      <vt:lpstr>MT法_実行結果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terumo</cp:lastModifiedBy>
  <dcterms:created xsi:type="dcterms:W3CDTF">2020-01-27T11:27:35Z</dcterms:created>
  <dcterms:modified xsi:type="dcterms:W3CDTF">2020-10-26T06:17:54Z</dcterms:modified>
</cp:coreProperties>
</file>