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36" yWindow="924" windowWidth="15420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58"/>
  <c r="B62"/>
  <c r="C42"/>
  <c r="C52"/>
  <c r="D52"/>
  <c r="E52"/>
  <c r="C72"/>
  <c r="D72"/>
  <c r="E72"/>
  <c r="B72"/>
  <c r="O59" s="1"/>
  <c r="O61"/>
  <c r="O62"/>
  <c r="O60"/>
  <c r="C61"/>
  <c r="B61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D62"/>
  <c r="E62"/>
  <c r="C62"/>
  <c r="B64"/>
  <c r="B63"/>
  <c r="B65"/>
  <c r="B66"/>
  <c r="B67"/>
  <c r="B68"/>
  <c r="B69"/>
  <c r="B70"/>
  <c r="B71"/>
  <c r="D61"/>
  <c r="E61"/>
  <c r="C58"/>
  <c r="D58"/>
  <c r="E58"/>
  <c r="C24"/>
  <c r="D24"/>
  <c r="D31" s="1"/>
  <c r="E24"/>
  <c r="C25"/>
  <c r="D25"/>
  <c r="E25"/>
  <c r="E42" s="1"/>
  <c r="B25"/>
  <c r="B24"/>
  <c r="C26"/>
  <c r="D26"/>
  <c r="E26"/>
  <c r="B31" l="1"/>
  <c r="D30"/>
  <c r="B42"/>
  <c r="B44"/>
  <c r="B46"/>
  <c r="B48"/>
  <c r="B50"/>
  <c r="C50"/>
  <c r="C48"/>
  <c r="C46"/>
  <c r="C44"/>
  <c r="D51"/>
  <c r="D49"/>
  <c r="D47"/>
  <c r="D45"/>
  <c r="D43"/>
  <c r="E41"/>
  <c r="E50"/>
  <c r="E48"/>
  <c r="E46"/>
  <c r="E44"/>
  <c r="E30"/>
  <c r="C30"/>
  <c r="B43"/>
  <c r="B45"/>
  <c r="B47"/>
  <c r="B49"/>
  <c r="C41"/>
  <c r="C49"/>
  <c r="C47"/>
  <c r="C45"/>
  <c r="C43"/>
  <c r="D41"/>
  <c r="D50"/>
  <c r="D48"/>
  <c r="D46"/>
  <c r="D44"/>
  <c r="D42"/>
  <c r="E51"/>
  <c r="E49"/>
  <c r="E47"/>
  <c r="E45"/>
  <c r="E43"/>
  <c r="B38"/>
  <c r="B36"/>
  <c r="B34"/>
  <c r="B32"/>
  <c r="B30"/>
  <c r="C29"/>
  <c r="D39"/>
  <c r="D38"/>
  <c r="E37"/>
  <c r="C37"/>
  <c r="D36"/>
  <c r="E35"/>
  <c r="C35"/>
  <c r="D34"/>
  <c r="E33"/>
  <c r="C33"/>
  <c r="D32"/>
  <c r="E31"/>
  <c r="C31"/>
  <c r="E29"/>
  <c r="B37"/>
  <c r="B35"/>
  <c r="B33"/>
  <c r="D29"/>
  <c r="E39"/>
  <c r="E38"/>
  <c r="C38"/>
  <c r="D37"/>
  <c r="E36"/>
  <c r="C36"/>
  <c r="D35"/>
  <c r="E34"/>
  <c r="C34"/>
  <c r="D33"/>
  <c r="E32"/>
  <c r="C32"/>
  <c r="C14"/>
  <c r="C15"/>
  <c r="C16"/>
  <c r="C17"/>
  <c r="C18"/>
  <c r="C13"/>
  <c r="B52" l="1"/>
</calcChain>
</file>

<file path=xl/sharedStrings.xml><?xml version="1.0" encoding="utf-8"?>
<sst xmlns="http://schemas.openxmlformats.org/spreadsheetml/2006/main" count="24" uniqueCount="15">
  <si>
    <t>ベルヌーイ試行</t>
    <rPh sb="5" eb="7">
      <t xml:space="preserve">シコウ </t>
    </rPh>
    <phoneticPr fontId="1"/>
  </si>
  <si>
    <t>合格率60％</t>
    <rPh sb="0" eb="3">
      <t xml:space="preserve">ゴウカクリツ </t>
    </rPh>
    <phoneticPr fontId="1"/>
  </si>
  <si>
    <t>ｐ</t>
    <phoneticPr fontId="1"/>
  </si>
  <si>
    <t>1−p</t>
    <phoneticPr fontId="1"/>
  </si>
  <si>
    <t>X</t>
    <phoneticPr fontId="1"/>
  </si>
  <si>
    <t>P</t>
    <phoneticPr fontId="1"/>
  </si>
  <si>
    <t>2項分布</t>
    <rPh sb="1" eb="2">
      <t xml:space="preserve">コウ </t>
    </rPh>
    <rPh sb="2" eb="4">
      <t xml:space="preserve">ブンプ </t>
    </rPh>
    <phoneticPr fontId="1"/>
  </si>
  <si>
    <t>５回目で合格</t>
    <rPh sb="4" eb="6">
      <t xml:space="preserve">ゴウカク </t>
    </rPh>
    <phoneticPr fontId="1"/>
  </si>
  <si>
    <t>ベータ分布</t>
    <rPh sb="3" eb="5">
      <t>ブンプ</t>
    </rPh>
    <phoneticPr fontId="1"/>
  </si>
  <si>
    <t>α</t>
    <phoneticPr fontId="1"/>
  </si>
  <si>
    <t>β</t>
    <phoneticPr fontId="1"/>
  </si>
  <si>
    <t>m</t>
    <phoneticPr fontId="1"/>
  </si>
  <si>
    <t>n</t>
    <phoneticPr fontId="1"/>
  </si>
  <si>
    <t>合計</t>
    <rPh sb="0" eb="2">
      <t>ゴウケイ</t>
    </rPh>
    <phoneticPr fontId="1"/>
  </si>
  <si>
    <t>B(α、β）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</si>
</sst>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>
                <a:latin typeface="ＭＳ Ｐゴシック" pitchFamily="50" charset="-128"/>
                <a:ea typeface="ＭＳ Ｐゴシック" pitchFamily="50" charset="-128"/>
              </a:rPr>
              <a:t>ベルヌーイ試行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Sheet1!$B$3:$B$8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Sheet1!$D$3:$D$8</c:f>
              <c:numCache>
                <c:formatCode>General</c:formatCode>
                <c:ptCount val="6"/>
                <c:pt idx="0">
                  <c:v>0.4</c:v>
                </c:pt>
                <c:pt idx="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3-664B-BE74-CB2A4296A752}"/>
            </c:ext>
          </c:extLst>
        </c:ser>
        <c:dLbls/>
        <c:gapWidth val="219"/>
        <c:overlap val="-27"/>
        <c:axId val="124190080"/>
        <c:axId val="115426816"/>
      </c:barChart>
      <c:catAx>
        <c:axId val="12419008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X</a:t>
                </a:r>
                <a:endParaRPr lang="ja-JP" altLang="en-US" sz="16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26816"/>
        <c:crosses val="autoZero"/>
        <c:auto val="1"/>
        <c:lblAlgn val="ctr"/>
        <c:lblOffset val="100"/>
      </c:catAx>
      <c:valAx>
        <c:axId val="115426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P</a:t>
                </a:r>
                <a:endParaRPr lang="ja-JP" altLang="en-US" sz="16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1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itchFamily="50" charset="-128"/>
                <a:ea typeface="ＭＳ Ｐゴシック" pitchFamily="50" charset="-128"/>
                <a:cs typeface="+mn-cs"/>
              </a:defRPr>
            </a:pPr>
            <a:r>
              <a:rPr lang="en-US" altLang="ja-JP" sz="1800">
                <a:latin typeface="ＭＳ Ｐゴシック" pitchFamily="50" charset="-128"/>
                <a:ea typeface="ＭＳ Ｐゴシック" pitchFamily="50" charset="-128"/>
              </a:rPr>
              <a:t>2</a:t>
            </a:r>
            <a:r>
              <a:rPr lang="ja-JP" altLang="en-US" sz="1800">
                <a:latin typeface="ＭＳ Ｐゴシック" pitchFamily="50" charset="-128"/>
                <a:ea typeface="ＭＳ Ｐゴシック" pitchFamily="50" charset="-128"/>
              </a:rPr>
              <a:t>項分布</a:t>
            </a:r>
          </a:p>
        </c:rich>
      </c:tx>
      <c:layout>
        <c:manualLayout>
          <c:xMode val="edge"/>
          <c:yMode val="edge"/>
          <c:x val="0.42015223097112858"/>
          <c:y val="2.906610823120143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Sheet1!$B$13:$B$18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Sheet1!$C$13:$C$18</c:f>
              <c:numCache>
                <c:formatCode>General</c:formatCode>
                <c:ptCount val="6"/>
                <c:pt idx="0">
                  <c:v>1.0240000000000006E-2</c:v>
                </c:pt>
                <c:pt idx="1">
                  <c:v>7.6800000000000035E-2</c:v>
                </c:pt>
                <c:pt idx="2">
                  <c:v>0.23040000000000002</c:v>
                </c:pt>
                <c:pt idx="3">
                  <c:v>0.34560000000000007</c:v>
                </c:pt>
                <c:pt idx="4">
                  <c:v>0.25919999999999999</c:v>
                </c:pt>
                <c:pt idx="5">
                  <c:v>7.7759999999999996E-2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08-FF4B-B3FE-D55851FCF4E0}"/>
            </c:ext>
          </c:extLst>
        </c:ser>
        <c:dLbls/>
        <c:gapWidth val="219"/>
        <c:overlap val="-27"/>
        <c:axId val="115448064"/>
        <c:axId val="115466624"/>
      </c:barChart>
      <c:catAx>
        <c:axId val="11544806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X</a:t>
                </a:r>
                <a:endParaRPr lang="ja-JP" altLang="en-US" sz="16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66624"/>
        <c:crosses val="autoZero"/>
        <c:auto val="1"/>
        <c:lblAlgn val="ctr"/>
        <c:lblOffset val="100"/>
      </c:catAx>
      <c:valAx>
        <c:axId val="115466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P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3.0555555555555558E-2"/>
              <c:y val="0.4456521580635753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v>α＝1、β＝1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Sheet1!$A$29:$A$39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Sheet1!$B$29:$B$39</c:f>
              <c:numCache>
                <c:formatCode>General</c:formatCode>
                <c:ptCount val="1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α＝2、β＝1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Sheet1!$A$29:$A$39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Sheet1!$C$29:$C$39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yVal>
          <c:smooth val="1"/>
        </c:ser>
        <c:ser>
          <c:idx val="2"/>
          <c:order val="2"/>
          <c:tx>
            <c:v>α＝2、β＝3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Sheet1!$D$29:$D$39</c:f>
              <c:numCache>
                <c:formatCode>General</c:formatCode>
                <c:ptCount val="11"/>
                <c:pt idx="0">
                  <c:v>0</c:v>
                </c:pt>
                <c:pt idx="1">
                  <c:v>8.1000000000000016E-2</c:v>
                </c:pt>
                <c:pt idx="2">
                  <c:v>0.12800000000000003</c:v>
                </c:pt>
                <c:pt idx="3">
                  <c:v>0.14699999999999996</c:v>
                </c:pt>
                <c:pt idx="4">
                  <c:v>0.14399999999999999</c:v>
                </c:pt>
                <c:pt idx="5">
                  <c:v>0.125</c:v>
                </c:pt>
                <c:pt idx="6">
                  <c:v>9.6000000000000016E-2</c:v>
                </c:pt>
                <c:pt idx="7">
                  <c:v>6.3000000000000014E-2</c:v>
                </c:pt>
                <c:pt idx="8">
                  <c:v>3.1999999999999987E-2</c:v>
                </c:pt>
                <c:pt idx="9">
                  <c:v>8.9999999999999959E-3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α＝4、β＝7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Sheet1!$E$29:$E$39</c:f>
              <c:numCache>
                <c:formatCode>General</c:formatCode>
                <c:ptCount val="11"/>
                <c:pt idx="0">
                  <c:v>0</c:v>
                </c:pt>
                <c:pt idx="1">
                  <c:v>5.3144100000000033E-4</c:v>
                </c:pt>
                <c:pt idx="2">
                  <c:v>2.0971520000000019E-3</c:v>
                </c:pt>
                <c:pt idx="3">
                  <c:v>3.1765229999999984E-3</c:v>
                </c:pt>
                <c:pt idx="4">
                  <c:v>2.9859840000000006E-3</c:v>
                </c:pt>
                <c:pt idx="5">
                  <c:v>1.953125E-3</c:v>
                </c:pt>
                <c:pt idx="6">
                  <c:v>8.8473600000000055E-4</c:v>
                </c:pt>
                <c:pt idx="7">
                  <c:v>2.5004700000000015E-4</c:v>
                </c:pt>
                <c:pt idx="8">
                  <c:v>3.2767999999999955E-5</c:v>
                </c:pt>
                <c:pt idx="9">
                  <c:v>7.2899999999999897E-7</c:v>
                </c:pt>
                <c:pt idx="10">
                  <c:v>0</c:v>
                </c:pt>
              </c:numCache>
            </c:numRef>
          </c:yVal>
          <c:smooth val="1"/>
        </c:ser>
        <c:axId val="118916224"/>
        <c:axId val="115534464"/>
      </c:scatterChart>
      <c:valAx>
        <c:axId val="118916224"/>
        <c:scaling>
          <c:orientation val="minMax"/>
          <c:max val="1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5534464"/>
        <c:crosses val="autoZero"/>
        <c:crossBetween val="midCat"/>
      </c:valAx>
      <c:valAx>
        <c:axId val="115534464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8916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v>α＝1、β＝1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Sheet1!$A$41:$A$51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Sheet1!$B$41:$B$51</c:f>
              <c:numCache>
                <c:formatCode>General</c:formatCode>
                <c:ptCount val="1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α＝2、β＝1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Sheet1!$A$41:$A$51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Sheet1!$C$41:$C$51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</c:numCache>
            </c:numRef>
          </c:yVal>
          <c:smooth val="1"/>
        </c:ser>
        <c:ser>
          <c:idx val="2"/>
          <c:order val="2"/>
          <c:tx>
            <c:v>α＝2、β＝3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Sheet1!$D$41:$D$51</c:f>
              <c:numCache>
                <c:formatCode>General</c:formatCode>
                <c:ptCount val="11"/>
                <c:pt idx="0">
                  <c:v>0</c:v>
                </c:pt>
                <c:pt idx="1">
                  <c:v>0.9720000000000002</c:v>
                </c:pt>
                <c:pt idx="2">
                  <c:v>1.5360000000000005</c:v>
                </c:pt>
                <c:pt idx="3">
                  <c:v>1.7639999999999996</c:v>
                </c:pt>
                <c:pt idx="4">
                  <c:v>1.7279999999999998</c:v>
                </c:pt>
                <c:pt idx="5">
                  <c:v>1.5</c:v>
                </c:pt>
                <c:pt idx="6">
                  <c:v>1.1520000000000001</c:v>
                </c:pt>
                <c:pt idx="7">
                  <c:v>0.75600000000000023</c:v>
                </c:pt>
                <c:pt idx="8">
                  <c:v>0.38399999999999984</c:v>
                </c:pt>
                <c:pt idx="9">
                  <c:v>0.10799999999999996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α＝4、β＝7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Sheet1!$A$41:$A$51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Sheet1!$E$41:$E$51</c:f>
              <c:numCache>
                <c:formatCode>General</c:formatCode>
                <c:ptCount val="11"/>
                <c:pt idx="0">
                  <c:v>0</c:v>
                </c:pt>
                <c:pt idx="1">
                  <c:v>0.4464104400000003</c:v>
                </c:pt>
                <c:pt idx="2">
                  <c:v>1.7616076800000016</c:v>
                </c:pt>
                <c:pt idx="3">
                  <c:v>2.6682793199999986</c:v>
                </c:pt>
                <c:pt idx="4">
                  <c:v>2.5082265600000007</c:v>
                </c:pt>
                <c:pt idx="5">
                  <c:v>1.640625</c:v>
                </c:pt>
                <c:pt idx="6">
                  <c:v>0.74317824000000043</c:v>
                </c:pt>
                <c:pt idx="7">
                  <c:v>0.21003948000000011</c:v>
                </c:pt>
                <c:pt idx="8">
                  <c:v>2.7525119999999962E-2</c:v>
                </c:pt>
                <c:pt idx="9">
                  <c:v>6.1235999999999919E-4</c:v>
                </c:pt>
                <c:pt idx="10">
                  <c:v>0</c:v>
                </c:pt>
              </c:numCache>
            </c:numRef>
          </c:yVal>
          <c:smooth val="1"/>
        </c:ser>
        <c:axId val="119763328"/>
        <c:axId val="119765632"/>
      </c:scatterChart>
      <c:valAx>
        <c:axId val="119763328"/>
        <c:scaling>
          <c:orientation val="minMax"/>
          <c:max val="1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9765632"/>
        <c:crosses val="autoZero"/>
        <c:crossBetween val="midCat"/>
      </c:valAx>
      <c:valAx>
        <c:axId val="11976563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9763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v>α＝1、β＝1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Sheet1!$A$61:$A$71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Sheet1!$B$62:$B$71</c:f>
              <c:numCache>
                <c:formatCode>General</c:formatCode>
                <c:ptCount val="10"/>
                <c:pt idx="0">
                  <c:v>9.9999999999766456E-2</c:v>
                </c:pt>
                <c:pt idx="1">
                  <c:v>9.9999999999766373E-2</c:v>
                </c:pt>
                <c:pt idx="2">
                  <c:v>9.9999999999766276E-2</c:v>
                </c:pt>
                <c:pt idx="3">
                  <c:v>9.9999999999766553E-2</c:v>
                </c:pt>
                <c:pt idx="4">
                  <c:v>9.9999999999766387E-2</c:v>
                </c:pt>
                <c:pt idx="5">
                  <c:v>0.1000000000021023</c:v>
                </c:pt>
                <c:pt idx="6">
                  <c:v>9.9999999999766387E-2</c:v>
                </c:pt>
                <c:pt idx="7">
                  <c:v>9.9999999999766498E-2</c:v>
                </c:pt>
                <c:pt idx="8">
                  <c:v>9.9999999999766387E-2</c:v>
                </c:pt>
                <c:pt idx="9">
                  <c:v>9.9999999999766387E-2</c:v>
                </c:pt>
              </c:numCache>
            </c:numRef>
          </c:yVal>
          <c:smooth val="1"/>
        </c:ser>
        <c:ser>
          <c:idx val="1"/>
          <c:order val="1"/>
          <c:tx>
            <c:v>α＝2、β＝1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Sheet1!$A$61:$A$71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Sheet1!$C$62:$C$71</c:f>
              <c:numCache>
                <c:formatCode>General</c:formatCode>
                <c:ptCount val="10"/>
                <c:pt idx="0">
                  <c:v>1.0000000000073658E-2</c:v>
                </c:pt>
                <c:pt idx="1">
                  <c:v>3.0000000000220933E-2</c:v>
                </c:pt>
                <c:pt idx="2">
                  <c:v>5.0000000000368222E-2</c:v>
                </c:pt>
                <c:pt idx="3">
                  <c:v>7.0000000000515608E-2</c:v>
                </c:pt>
                <c:pt idx="4">
                  <c:v>9.0000000000662828E-2</c:v>
                </c:pt>
                <c:pt idx="5">
                  <c:v>0.11000000000081006</c:v>
                </c:pt>
                <c:pt idx="6">
                  <c:v>0.12999999999359257</c:v>
                </c:pt>
                <c:pt idx="7">
                  <c:v>0.15000000000110492</c:v>
                </c:pt>
                <c:pt idx="8">
                  <c:v>0.17000000000125204</c:v>
                </c:pt>
                <c:pt idx="9">
                  <c:v>0.19000000000139916</c:v>
                </c:pt>
              </c:numCache>
            </c:numRef>
          </c:yVal>
          <c:smooth val="1"/>
        </c:ser>
        <c:ser>
          <c:idx val="2"/>
          <c:order val="2"/>
          <c:tx>
            <c:v>α＝2、β＝3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Sheet1!$D$62:$D$71</c:f>
              <c:numCache>
                <c:formatCode>General</c:formatCode>
                <c:ptCount val="10"/>
                <c:pt idx="0">
                  <c:v>5.2300000002127256E-2</c:v>
                </c:pt>
                <c:pt idx="1">
                  <c:v>0.1285000000052266</c:v>
                </c:pt>
                <c:pt idx="2">
                  <c:v>0.16750000000681259</c:v>
                </c:pt>
                <c:pt idx="3">
                  <c:v>0.17650000000717908</c:v>
                </c:pt>
                <c:pt idx="4">
                  <c:v>0.16269999996594386</c:v>
                </c:pt>
                <c:pt idx="5">
                  <c:v>0.13330000000542186</c:v>
                </c:pt>
                <c:pt idx="6">
                  <c:v>9.5500000003884367E-2</c:v>
                </c:pt>
                <c:pt idx="7">
                  <c:v>5.6500000002298045E-2</c:v>
                </c:pt>
                <c:pt idx="8">
                  <c:v>2.3500000000955867E-2</c:v>
                </c:pt>
                <c:pt idx="9">
                  <c:v>3.7000000001504718E-3</c:v>
                </c:pt>
              </c:numCache>
            </c:numRef>
          </c:yVal>
          <c:smooth val="1"/>
        </c:ser>
        <c:ser>
          <c:idx val="3"/>
          <c:order val="3"/>
          <c:tx>
            <c:v>α＝4、β＝7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Sheet1!$A$61:$A$71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_ ">
                  <c:v>1</c:v>
                </c:pt>
              </c:numCache>
            </c:numRef>
          </c:xVal>
          <c:yVal>
            <c:numRef>
              <c:f>Sheet1!$E$62:$E$71</c:f>
              <c:numCache>
                <c:formatCode>General</c:formatCode>
                <c:ptCount val="10"/>
                <c:pt idx="0">
                  <c:v>1.2795198401170162E-2</c:v>
                </c:pt>
                <c:pt idx="1">
                  <c:v>0.10807868322001028</c:v>
                </c:pt>
                <c:pt idx="2">
                  <c:v>0.22951540001371584</c:v>
                </c:pt>
                <c:pt idx="3">
                  <c:v>0.26733011671766654</c:v>
                </c:pt>
                <c:pt idx="4">
                  <c:v>0.21040560162610888</c:v>
                </c:pt>
                <c:pt idx="5">
                  <c:v>0.11711311841453276</c:v>
                </c:pt>
                <c:pt idx="6">
                  <c:v>4.416980320548114E-2</c:v>
                </c:pt>
                <c:pt idx="7">
                  <c:v>9.7277200012071408E-3</c:v>
                </c:pt>
                <c:pt idx="8">
                  <c:v>8.5523680010612946E-4</c:v>
                </c:pt>
                <c:pt idx="9">
                  <c:v>9.121600001105179E-6</c:v>
                </c:pt>
              </c:numCache>
            </c:numRef>
          </c:yVal>
          <c:smooth val="1"/>
        </c:ser>
        <c:axId val="116095616"/>
        <c:axId val="116094080"/>
      </c:scatterChart>
      <c:valAx>
        <c:axId val="116095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6094080"/>
        <c:crosses val="autoZero"/>
        <c:crossBetween val="midCat"/>
      </c:valAx>
      <c:valAx>
        <c:axId val="116094080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 b="1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16095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140171</xdr:colOff>
      <xdr:row>0</xdr:row>
      <xdr:rowOff>225777</xdr:rowOff>
    </xdr:from>
    <xdr:to>
      <xdr:col>13</xdr:col>
      <xdr:colOff>610071</xdr:colOff>
      <xdr:row>7</xdr:row>
      <xdr:rowOff>60677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6CBE2B9D-A7E4-8E4F-B7C3-9778FED7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88967" y="225777"/>
          <a:ext cx="2374900" cy="164582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9</xdr:row>
      <xdr:rowOff>114300</xdr:rowOff>
    </xdr:from>
    <xdr:to>
      <xdr:col>14</xdr:col>
      <xdr:colOff>520700</xdr:colOff>
      <xdr:row>15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C565C417-82AC-4445-AE0D-915BEB23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94700" y="2400300"/>
          <a:ext cx="3759200" cy="1524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621712</xdr:colOff>
      <xdr:row>15</xdr:row>
      <xdr:rowOff>216370</xdr:rowOff>
    </xdr:from>
    <xdr:to>
      <xdr:col>16</xdr:col>
      <xdr:colOff>291512</xdr:colOff>
      <xdr:row>24</xdr:row>
      <xdr:rowOff>6820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63970ACC-3432-0C4E-9982-F0F5CBF31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27462" y="3931120"/>
          <a:ext cx="5156200" cy="2019300"/>
        </a:xfrm>
        <a:prstGeom prst="rect">
          <a:avLst/>
        </a:prstGeom>
      </xdr:spPr>
    </xdr:pic>
    <xdr:clientData/>
  </xdr:twoCellAnchor>
  <xdr:twoCellAnchor>
    <xdr:from>
      <xdr:col>5</xdr:col>
      <xdr:colOff>635000</xdr:colOff>
      <xdr:row>0</xdr:row>
      <xdr:rowOff>101600</xdr:rowOff>
    </xdr:from>
    <xdr:to>
      <xdr:col>10</xdr:col>
      <xdr:colOff>444500</xdr:colOff>
      <xdr:row>11</xdr:row>
      <xdr:rowOff>50800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F67F8251-1425-9345-AE15-11884A6F8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636175</xdr:colOff>
      <xdr:row>11</xdr:row>
      <xdr:rowOff>145345</xdr:rowOff>
    </xdr:from>
    <xdr:to>
      <xdr:col>10</xdr:col>
      <xdr:colOff>445675</xdr:colOff>
      <xdr:row>22</xdr:row>
      <xdr:rowOff>42805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63BB4677-167E-4144-AB85-B69E7AD2C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391230</xdr:colOff>
      <xdr:row>25</xdr:row>
      <xdr:rowOff>142874</xdr:rowOff>
    </xdr:from>
    <xdr:to>
      <xdr:col>17</xdr:col>
      <xdr:colOff>667716</xdr:colOff>
      <xdr:row>42</xdr:row>
      <xdr:rowOff>26575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89B13A9F-D410-B44F-9C66-9EF7FEC07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68855" y="6334124"/>
          <a:ext cx="4848486" cy="4093751"/>
        </a:xfrm>
        <a:prstGeom prst="rect">
          <a:avLst/>
        </a:prstGeom>
      </xdr:spPr>
    </xdr:pic>
    <xdr:clientData/>
  </xdr:twoCellAnchor>
  <xdr:twoCellAnchor>
    <xdr:from>
      <xdr:col>6</xdr:col>
      <xdr:colOff>847725</xdr:colOff>
      <xdr:row>27</xdr:row>
      <xdr:rowOff>95250</xdr:rowOff>
    </xdr:from>
    <xdr:to>
      <xdr:col>11</xdr:col>
      <xdr:colOff>847725</xdr:colOff>
      <xdr:row>38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876300</xdr:colOff>
      <xdr:row>41</xdr:row>
      <xdr:rowOff>209550</xdr:rowOff>
    </xdr:from>
    <xdr:to>
      <xdr:col>11</xdr:col>
      <xdr:colOff>876300</xdr:colOff>
      <xdr:row>52</xdr:row>
      <xdr:rowOff>228600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904875</xdr:colOff>
      <xdr:row>58</xdr:row>
      <xdr:rowOff>228600</xdr:rowOff>
    </xdr:from>
    <xdr:to>
      <xdr:col>11</xdr:col>
      <xdr:colOff>904875</xdr:colOff>
      <xdr:row>70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80" zoomScaleNormal="80" workbookViewId="0">
      <selection activeCell="B26" sqref="B26"/>
    </sheetView>
  </sheetViews>
  <sheetFormatPr defaultColWidth="10.90625" defaultRowHeight="19.8"/>
  <cols>
    <col min="1" max="1" width="13.81640625" bestFit="1" customWidth="1"/>
    <col min="2" max="3" width="7.6328125" bestFit="1" customWidth="1"/>
    <col min="4" max="4" width="6.7265625" bestFit="1" customWidth="1"/>
    <col min="5" max="5" width="7.54296875" customWidth="1"/>
  </cols>
  <sheetData>
    <row r="1" spans="1:4">
      <c r="A1" t="s">
        <v>0</v>
      </c>
    </row>
    <row r="2" spans="1:4">
      <c r="B2" t="s">
        <v>4</v>
      </c>
      <c r="D2" t="s">
        <v>5</v>
      </c>
    </row>
    <row r="3" spans="1:4">
      <c r="A3" t="s">
        <v>1</v>
      </c>
      <c r="B3">
        <v>0</v>
      </c>
      <c r="C3" t="s">
        <v>3</v>
      </c>
      <c r="D3">
        <v>0.4</v>
      </c>
    </row>
    <row r="4" spans="1:4">
      <c r="B4">
        <v>0.2</v>
      </c>
    </row>
    <row r="5" spans="1:4">
      <c r="B5">
        <v>0.4</v>
      </c>
    </row>
    <row r="6" spans="1:4">
      <c r="B6">
        <v>0.6</v>
      </c>
    </row>
    <row r="7" spans="1:4">
      <c r="B7">
        <v>0.8</v>
      </c>
    </row>
    <row r="8" spans="1:4">
      <c r="B8">
        <v>1</v>
      </c>
      <c r="C8" t="s">
        <v>2</v>
      </c>
      <c r="D8">
        <v>0.6</v>
      </c>
    </row>
    <row r="12" spans="1:4">
      <c r="A12" t="s">
        <v>6</v>
      </c>
      <c r="C12" t="s">
        <v>5</v>
      </c>
    </row>
    <row r="13" spans="1:4">
      <c r="B13">
        <v>0</v>
      </c>
      <c r="C13">
        <f>(COMBIN(5,B13))*(0.6^B13)*(0.4^(5-B13))</f>
        <v>1.0240000000000006E-2</v>
      </c>
    </row>
    <row r="14" spans="1:4">
      <c r="A14" t="s">
        <v>1</v>
      </c>
      <c r="B14">
        <v>1</v>
      </c>
      <c r="C14">
        <f t="shared" ref="C14:C18" si="0">(COMBIN(5,B14))*(0.6^B14)*(0.4^(5-B14))</f>
        <v>7.6800000000000035E-2</v>
      </c>
    </row>
    <row r="15" spans="1:4">
      <c r="A15" t="s">
        <v>7</v>
      </c>
      <c r="B15">
        <v>2</v>
      </c>
      <c r="C15">
        <f t="shared" si="0"/>
        <v>0.23040000000000002</v>
      </c>
    </row>
    <row r="16" spans="1:4">
      <c r="B16">
        <v>3</v>
      </c>
      <c r="C16">
        <f t="shared" si="0"/>
        <v>0.34560000000000007</v>
      </c>
    </row>
    <row r="17" spans="1:5">
      <c r="B17">
        <v>4</v>
      </c>
      <c r="C17">
        <f t="shared" si="0"/>
        <v>0.25919999999999999</v>
      </c>
    </row>
    <row r="18" spans="1:5">
      <c r="B18">
        <v>5</v>
      </c>
      <c r="C18">
        <f t="shared" si="0"/>
        <v>7.7759999999999996E-2</v>
      </c>
    </row>
    <row r="21" spans="1:5">
      <c r="A21" t="s">
        <v>8</v>
      </c>
    </row>
    <row r="22" spans="1:5">
      <c r="A22" s="2" t="s">
        <v>9</v>
      </c>
      <c r="B22" s="3">
        <v>1</v>
      </c>
      <c r="C22" s="3">
        <v>2</v>
      </c>
      <c r="D22" s="3">
        <v>2</v>
      </c>
      <c r="E22" s="3">
        <v>4</v>
      </c>
    </row>
    <row r="23" spans="1:5">
      <c r="A23" s="2" t="s">
        <v>10</v>
      </c>
      <c r="B23" s="3">
        <v>1</v>
      </c>
      <c r="C23" s="3">
        <v>1</v>
      </c>
      <c r="D23" s="3">
        <v>3</v>
      </c>
      <c r="E23" s="3">
        <v>7</v>
      </c>
    </row>
    <row r="24" spans="1:5">
      <c r="A24" s="2" t="s">
        <v>11</v>
      </c>
      <c r="B24" s="3">
        <f>B22-1</f>
        <v>0</v>
      </c>
      <c r="C24" s="3">
        <f t="shared" ref="C24:E24" si="1">C22-1</f>
        <v>1</v>
      </c>
      <c r="D24" s="3">
        <f t="shared" si="1"/>
        <v>1</v>
      </c>
      <c r="E24" s="3">
        <f t="shared" si="1"/>
        <v>3</v>
      </c>
    </row>
    <row r="25" spans="1:5">
      <c r="A25" s="2" t="s">
        <v>12</v>
      </c>
      <c r="B25" s="3">
        <f>B23-1</f>
        <v>0</v>
      </c>
      <c r="C25" s="3">
        <f t="shared" ref="C25:E25" si="2">C23-1</f>
        <v>0</v>
      </c>
      <c r="D25" s="3">
        <f t="shared" si="2"/>
        <v>2</v>
      </c>
      <c r="E25" s="3">
        <f t="shared" si="2"/>
        <v>6</v>
      </c>
    </row>
    <row r="26" spans="1:5">
      <c r="A26" s="2" t="s">
        <v>14</v>
      </c>
      <c r="B26" s="3">
        <f>FACT(B22+B23-1)/(FACT(B22-1)*(FACT(B23-1)))</f>
        <v>1</v>
      </c>
      <c r="C26" s="3">
        <f>FACT(C22+C23-1)/(FACT(C22-1)*(FACT(C23-1)))</f>
        <v>2</v>
      </c>
      <c r="D26" s="3">
        <f>FACT(D22+D23-1)/(FACT(D22-1)*(FACT(D23-1)))</f>
        <v>12</v>
      </c>
      <c r="E26" s="3">
        <f>FACT(E22+E23-1)/(FACT(E22-1)*(FACT(E23-1)))</f>
        <v>840</v>
      </c>
    </row>
    <row r="29" spans="1:5">
      <c r="A29">
        <v>0</v>
      </c>
      <c r="C29">
        <f t="shared" ref="C29:E39" si="3">($A29^C$24)*((1-$A29)^C$25)</f>
        <v>0</v>
      </c>
      <c r="D29">
        <f t="shared" si="3"/>
        <v>0</v>
      </c>
      <c r="E29">
        <f>($A29^E$24)*((1-$A29)^E$25)</f>
        <v>0</v>
      </c>
    </row>
    <row r="30" spans="1:5">
      <c r="A30">
        <v>0.1</v>
      </c>
      <c r="B30">
        <f t="shared" ref="B30:B38" si="4">($A30^B$24)*((1-$A30)^B$25)</f>
        <v>1</v>
      </c>
      <c r="C30">
        <f t="shared" si="3"/>
        <v>0.1</v>
      </c>
      <c r="D30">
        <f>($A30^D$24)*((1-$A30)^D$25)</f>
        <v>8.1000000000000016E-2</v>
      </c>
      <c r="E30">
        <f t="shared" si="3"/>
        <v>5.3144100000000033E-4</v>
      </c>
    </row>
    <row r="31" spans="1:5">
      <c r="A31">
        <v>0.2</v>
      </c>
      <c r="B31">
        <f t="shared" si="4"/>
        <v>1</v>
      </c>
      <c r="C31">
        <f t="shared" si="3"/>
        <v>0.2</v>
      </c>
      <c r="D31">
        <f t="shared" si="3"/>
        <v>0.12800000000000003</v>
      </c>
      <c r="E31">
        <f t="shared" si="3"/>
        <v>2.0971520000000019E-3</v>
      </c>
    </row>
    <row r="32" spans="1:5">
      <c r="A32">
        <v>0.3</v>
      </c>
      <c r="B32">
        <f t="shared" si="4"/>
        <v>1</v>
      </c>
      <c r="C32">
        <f t="shared" si="3"/>
        <v>0.3</v>
      </c>
      <c r="D32">
        <f t="shared" si="3"/>
        <v>0.14699999999999996</v>
      </c>
      <c r="E32">
        <f t="shared" si="3"/>
        <v>3.1765229999999984E-3</v>
      </c>
    </row>
    <row r="33" spans="1:5">
      <c r="A33">
        <v>0.4</v>
      </c>
      <c r="B33">
        <f t="shared" si="4"/>
        <v>1</v>
      </c>
      <c r="C33">
        <f t="shared" si="3"/>
        <v>0.4</v>
      </c>
      <c r="D33">
        <f t="shared" si="3"/>
        <v>0.14399999999999999</v>
      </c>
      <c r="E33">
        <f t="shared" si="3"/>
        <v>2.9859840000000006E-3</v>
      </c>
    </row>
    <row r="34" spans="1:5">
      <c r="A34">
        <v>0.5</v>
      </c>
      <c r="B34">
        <f t="shared" si="4"/>
        <v>1</v>
      </c>
      <c r="C34">
        <f t="shared" si="3"/>
        <v>0.5</v>
      </c>
      <c r="D34">
        <f t="shared" si="3"/>
        <v>0.125</v>
      </c>
      <c r="E34">
        <f t="shared" si="3"/>
        <v>1.953125E-3</v>
      </c>
    </row>
    <row r="35" spans="1:5">
      <c r="A35">
        <v>0.6</v>
      </c>
      <c r="B35">
        <f t="shared" si="4"/>
        <v>1</v>
      </c>
      <c r="C35">
        <f t="shared" si="3"/>
        <v>0.6</v>
      </c>
      <c r="D35">
        <f t="shared" si="3"/>
        <v>9.6000000000000016E-2</v>
      </c>
      <c r="E35">
        <f t="shared" si="3"/>
        <v>8.8473600000000055E-4</v>
      </c>
    </row>
    <row r="36" spans="1:5">
      <c r="A36">
        <v>0.7</v>
      </c>
      <c r="B36">
        <f t="shared" si="4"/>
        <v>1</v>
      </c>
      <c r="C36">
        <f t="shared" si="3"/>
        <v>0.7</v>
      </c>
      <c r="D36">
        <f t="shared" si="3"/>
        <v>6.3000000000000014E-2</v>
      </c>
      <c r="E36">
        <f t="shared" si="3"/>
        <v>2.5004700000000015E-4</v>
      </c>
    </row>
    <row r="37" spans="1:5">
      <c r="A37">
        <v>0.8</v>
      </c>
      <c r="B37">
        <f t="shared" si="4"/>
        <v>1</v>
      </c>
      <c r="C37">
        <f t="shared" si="3"/>
        <v>0.8</v>
      </c>
      <c r="D37">
        <f t="shared" si="3"/>
        <v>3.1999999999999987E-2</v>
      </c>
      <c r="E37">
        <f t="shared" si="3"/>
        <v>3.2767999999999955E-5</v>
      </c>
    </row>
    <row r="38" spans="1:5">
      <c r="A38">
        <v>0.9</v>
      </c>
      <c r="B38">
        <f t="shared" si="4"/>
        <v>1</v>
      </c>
      <c r="C38">
        <f t="shared" si="3"/>
        <v>0.9</v>
      </c>
      <c r="D38">
        <f t="shared" si="3"/>
        <v>8.9999999999999959E-3</v>
      </c>
      <c r="E38">
        <f t="shared" si="3"/>
        <v>7.2899999999999897E-7</v>
      </c>
    </row>
    <row r="39" spans="1:5">
      <c r="A39" s="1">
        <v>1</v>
      </c>
      <c r="D39">
        <f t="shared" si="3"/>
        <v>0</v>
      </c>
      <c r="E39">
        <f t="shared" si="3"/>
        <v>0</v>
      </c>
    </row>
    <row r="41" spans="1:5">
      <c r="A41">
        <v>0</v>
      </c>
      <c r="C41">
        <f>($A41^C$24)*((1-$A41)^C$25)*$C$58</f>
        <v>0</v>
      </c>
      <c r="D41">
        <f>($A41^D$24)*((1-$A41)^D$25)*$D$58</f>
        <v>0</v>
      </c>
      <c r="E41">
        <f>($A41^E$24)*((1-$A41)^E$25)*$E$58</f>
        <v>0</v>
      </c>
    </row>
    <row r="42" spans="1:5">
      <c r="A42">
        <v>0.1</v>
      </c>
      <c r="B42">
        <f t="shared" ref="B42:B50" si="5">($A42^B$24)*((1-$A42)^B$25)</f>
        <v>1</v>
      </c>
      <c r="C42">
        <f>($A42^C$24)*((1-$A42)^C$25)*$C$58</f>
        <v>0.2</v>
      </c>
      <c r="D42">
        <f>($A42^D$24)*((1-$A42)^D$25)*$D$58</f>
        <v>0.9720000000000002</v>
      </c>
      <c r="E42">
        <f>($A42^E$24)*((1-$A42)^E$25)*$E$58</f>
        <v>0.4464104400000003</v>
      </c>
    </row>
    <row r="43" spans="1:5">
      <c r="A43">
        <v>0.2</v>
      </c>
      <c r="B43">
        <f t="shared" si="5"/>
        <v>1</v>
      </c>
      <c r="C43">
        <f>($A43^C$24)*((1-$A43)^C$25)*$C$58</f>
        <v>0.4</v>
      </c>
      <c r="D43">
        <f>($A43^D$24)*((1-$A43)^D$25)*$D$58</f>
        <v>1.5360000000000005</v>
      </c>
      <c r="E43">
        <f>($A43^E$24)*((1-$A43)^E$25)*$E$58</f>
        <v>1.7616076800000016</v>
      </c>
    </row>
    <row r="44" spans="1:5">
      <c r="A44">
        <v>0.3</v>
      </c>
      <c r="B44">
        <f t="shared" si="5"/>
        <v>1</v>
      </c>
      <c r="C44">
        <f>($A44^C$24)*((1-$A44)^C$25)*$C$58</f>
        <v>0.6</v>
      </c>
      <c r="D44">
        <f>($A44^D$24)*((1-$A44)^D$25)*$D$58</f>
        <v>1.7639999999999996</v>
      </c>
      <c r="E44">
        <f>($A44^E$24)*((1-$A44)^E$25)*$E$58</f>
        <v>2.6682793199999986</v>
      </c>
    </row>
    <row r="45" spans="1:5">
      <c r="A45">
        <v>0.4</v>
      </c>
      <c r="B45">
        <f t="shared" si="5"/>
        <v>1</v>
      </c>
      <c r="C45">
        <f>($A45^C$24)*((1-$A45)^C$25)*$C$58</f>
        <v>0.8</v>
      </c>
      <c r="D45">
        <f>($A45^D$24)*((1-$A45)^D$25)*$D$58</f>
        <v>1.7279999999999998</v>
      </c>
      <c r="E45">
        <f>($A45^E$24)*((1-$A45)^E$25)*$E$58</f>
        <v>2.5082265600000007</v>
      </c>
    </row>
    <row r="46" spans="1:5">
      <c r="A46">
        <v>0.5</v>
      </c>
      <c r="B46">
        <f t="shared" si="5"/>
        <v>1</v>
      </c>
      <c r="C46">
        <f>($A46^C$24)*((1-$A46)^C$25)*$C$58</f>
        <v>1</v>
      </c>
      <c r="D46">
        <f>($A46^D$24)*((1-$A46)^D$25)*$D$58</f>
        <v>1.5</v>
      </c>
      <c r="E46">
        <f>($A46^E$24)*((1-$A46)^E$25)*$E$58</f>
        <v>1.640625</v>
      </c>
    </row>
    <row r="47" spans="1:5">
      <c r="A47">
        <v>0.6</v>
      </c>
      <c r="B47">
        <f t="shared" si="5"/>
        <v>1</v>
      </c>
      <c r="C47">
        <f>($A47^C$24)*((1-$A47)^C$25)*$C$58</f>
        <v>1.2</v>
      </c>
      <c r="D47">
        <f>($A47^D$24)*((1-$A47)^D$25)*$D$58</f>
        <v>1.1520000000000001</v>
      </c>
      <c r="E47">
        <f>($A47^E$24)*((1-$A47)^E$25)*$E$58</f>
        <v>0.74317824000000043</v>
      </c>
    </row>
    <row r="48" spans="1:5">
      <c r="A48">
        <v>0.7</v>
      </c>
      <c r="B48">
        <f t="shared" si="5"/>
        <v>1</v>
      </c>
      <c r="C48">
        <f>($A48^C$24)*((1-$A48)^C$25)*$C$58</f>
        <v>1.4</v>
      </c>
      <c r="D48">
        <f>($A48^D$24)*((1-$A48)^D$25)*$D$58</f>
        <v>0.75600000000000023</v>
      </c>
      <c r="E48">
        <f>($A48^E$24)*((1-$A48)^E$25)*$E$58</f>
        <v>0.21003948000000011</v>
      </c>
    </row>
    <row r="49" spans="1:15">
      <c r="A49">
        <v>0.8</v>
      </c>
      <c r="B49">
        <f t="shared" si="5"/>
        <v>1</v>
      </c>
      <c r="C49">
        <f>($A49^C$24)*((1-$A49)^C$25)*$C$58</f>
        <v>1.6</v>
      </c>
      <c r="D49">
        <f>($A49^D$24)*((1-$A49)^D$25)*$D$58</f>
        <v>0.38399999999999984</v>
      </c>
      <c r="E49">
        <f>($A49^E$24)*((1-$A49)^E$25)*$E$58</f>
        <v>2.7525119999999962E-2</v>
      </c>
    </row>
    <row r="50" spans="1:15">
      <c r="A50">
        <v>0.9</v>
      </c>
      <c r="B50">
        <f t="shared" si="5"/>
        <v>1</v>
      </c>
      <c r="C50">
        <f>($A50^C$24)*((1-$A50)^C$25)*$C$58</f>
        <v>1.8</v>
      </c>
      <c r="D50">
        <f>($A50^D$24)*((1-$A50)^D$25)*$D$58</f>
        <v>0.10799999999999996</v>
      </c>
      <c r="E50">
        <f>($A50^E$24)*((1-$A50)^E$25)*$E$58</f>
        <v>6.1235999999999919E-4</v>
      </c>
    </row>
    <row r="51" spans="1:15">
      <c r="A51" s="1">
        <v>1</v>
      </c>
      <c r="D51">
        <f>($A51^D$24)*((1-$A51)^D$25)*$D$58</f>
        <v>0</v>
      </c>
      <c r="E51">
        <f>($A51^E$24)*((1-$A51)^E$25)*$E$58</f>
        <v>0</v>
      </c>
    </row>
    <row r="52" spans="1:15">
      <c r="A52" s="1" t="s">
        <v>13</v>
      </c>
      <c r="B52">
        <f>SUM(B41:B51)</f>
        <v>9</v>
      </c>
      <c r="C52">
        <f t="shared" ref="C52:E52" si="6">SUM(C41:C51)</f>
        <v>9</v>
      </c>
      <c r="D52">
        <f t="shared" si="6"/>
        <v>9.9000000000000021</v>
      </c>
      <c r="E52">
        <f t="shared" si="6"/>
        <v>10.006504200000002</v>
      </c>
    </row>
    <row r="54" spans="1:15">
      <c r="A54" s="2" t="s">
        <v>9</v>
      </c>
      <c r="B54" s="3">
        <v>1</v>
      </c>
      <c r="C54" s="3">
        <v>2</v>
      </c>
      <c r="D54" s="3">
        <v>2</v>
      </c>
      <c r="E54" s="3">
        <v>4</v>
      </c>
    </row>
    <row r="55" spans="1:15">
      <c r="A55" s="2" t="s">
        <v>10</v>
      </c>
      <c r="B55" s="3">
        <v>1</v>
      </c>
      <c r="C55" s="3">
        <v>1</v>
      </c>
      <c r="D55" s="3">
        <v>3</v>
      </c>
      <c r="E55" s="3">
        <v>7</v>
      </c>
    </row>
    <row r="56" spans="1:15">
      <c r="A56" s="2" t="s">
        <v>11</v>
      </c>
      <c r="B56" s="3">
        <v>0</v>
      </c>
      <c r="C56" s="3">
        <v>1</v>
      </c>
      <c r="D56" s="3">
        <v>1</v>
      </c>
      <c r="E56" s="3">
        <v>3</v>
      </c>
    </row>
    <row r="57" spans="1:15">
      <c r="A57" s="2" t="s">
        <v>12</v>
      </c>
      <c r="B57" s="3">
        <v>0</v>
      </c>
      <c r="C57" s="3">
        <v>0</v>
      </c>
      <c r="D57" s="3">
        <v>2</v>
      </c>
      <c r="E57" s="3">
        <v>6</v>
      </c>
      <c r="N57" s="2" t="s">
        <v>9</v>
      </c>
      <c r="O57" s="2">
        <v>2</v>
      </c>
    </row>
    <row r="58" spans="1:15">
      <c r="A58" s="2" t="s">
        <v>14</v>
      </c>
      <c r="B58" s="3">
        <f>FACT(B56+B57+1)/FACT(B56)/FACT(B57)</f>
        <v>1</v>
      </c>
      <c r="C58" s="3">
        <f t="shared" ref="C58:E58" si="7">FACT(C56+C57+1)/FACT(C56)/FACT(C57)</f>
        <v>2</v>
      </c>
      <c r="D58" s="3">
        <f t="shared" si="7"/>
        <v>12</v>
      </c>
      <c r="E58" s="3">
        <f t="shared" si="7"/>
        <v>840</v>
      </c>
      <c r="N58" s="2" t="s">
        <v>10</v>
      </c>
      <c r="O58" s="2">
        <v>1</v>
      </c>
    </row>
    <row r="59" spans="1:15">
      <c r="N59" s="2">
        <v>0</v>
      </c>
      <c r="O59" s="3" t="e">
        <f>B71:E71+B72</f>
        <v>#VALUE!</v>
      </c>
    </row>
    <row r="60" spans="1:15">
      <c r="N60" s="2">
        <v>0.1</v>
      </c>
      <c r="O60" s="3">
        <f>BETADIST($N60,O$57,O$58)-BETADIST($N59,O$57,O$58)</f>
        <v>1.0000000000073658E-2</v>
      </c>
    </row>
    <row r="61" spans="1:15">
      <c r="A61">
        <v>0</v>
      </c>
      <c r="B61">
        <f>BETADIST($A61,B$54,B$55)</f>
        <v>0</v>
      </c>
      <c r="C61">
        <f>BETADIST($A61,C$54,C$55)</f>
        <v>0</v>
      </c>
      <c r="D61">
        <f>BETADIST($A61,D$54,D$55)</f>
        <v>0</v>
      </c>
      <c r="E61">
        <f>BETADIST($A61,E$54,E$55)</f>
        <v>0</v>
      </c>
      <c r="N61" s="2">
        <v>0.2</v>
      </c>
      <c r="O61" s="3">
        <f t="shared" ref="O61:O62" si="8">BETADIST($N61,O$57,O$58)-BETADIST($N60,O$57,O$58)</f>
        <v>3.0000000000220933E-2</v>
      </c>
    </row>
    <row r="62" spans="1:15">
      <c r="A62">
        <v>0.1</v>
      </c>
      <c r="B62">
        <f>BETADIST($A62,B$54,B$55)-BETADIST($A61,B$54,B$55)</f>
        <v>9.9999999999766456E-2</v>
      </c>
      <c r="C62">
        <f>BETADIST($A62,C$54,C$55)-BETADIST($A61,C$54,C$55)</f>
        <v>1.0000000000073658E-2</v>
      </c>
      <c r="D62">
        <f t="shared" ref="D62:E62" si="9">BETADIST($A62,D$54,D$55)-BETADIST($A61,D$54,D$55)</f>
        <v>5.2300000002127256E-2</v>
      </c>
      <c r="E62">
        <f t="shared" si="9"/>
        <v>1.2795198401170162E-2</v>
      </c>
      <c r="N62" s="2">
        <v>0.3</v>
      </c>
      <c r="O62" s="3">
        <f t="shared" si="8"/>
        <v>5.0000000000368222E-2</v>
      </c>
    </row>
    <row r="63" spans="1:15">
      <c r="A63">
        <v>0.2</v>
      </c>
      <c r="B63">
        <f>BETADIST($A63,B$54,B$55)-BETADIST($A62,B$54,B$55)</f>
        <v>9.9999999999766373E-2</v>
      </c>
      <c r="C63">
        <f t="shared" ref="C63:C71" si="10">BETADIST($A63,C$54,C$55)-BETADIST($A62,C$54,C$55)</f>
        <v>3.0000000000220933E-2</v>
      </c>
      <c r="D63">
        <f t="shared" ref="D63:D71" si="11">BETADIST($A63,D$54,D$55)-BETADIST($A62,D$54,D$55)</f>
        <v>0.1285000000052266</v>
      </c>
      <c r="E63">
        <f t="shared" ref="E63:E71" si="12">BETADIST($A63,E$54,E$55)-BETADIST($A62,E$54,E$55)</f>
        <v>0.10807868322001028</v>
      </c>
    </row>
    <row r="64" spans="1:15">
      <c r="A64">
        <v>0.3</v>
      </c>
      <c r="B64">
        <f>BETADIST($A64,B$54,B$55)-BETADIST($A63,B$54,B$55)</f>
        <v>9.9999999999766276E-2</v>
      </c>
      <c r="C64">
        <f t="shared" si="10"/>
        <v>5.0000000000368222E-2</v>
      </c>
      <c r="D64">
        <f t="shared" si="11"/>
        <v>0.16750000000681259</v>
      </c>
      <c r="E64">
        <f t="shared" si="12"/>
        <v>0.22951540001371584</v>
      </c>
    </row>
    <row r="65" spans="1:5">
      <c r="A65">
        <v>0.4</v>
      </c>
      <c r="B65">
        <f>BETADIST($A65,B$54,B$55)-BETADIST($A64,B$54,B$55)</f>
        <v>9.9999999999766553E-2</v>
      </c>
      <c r="C65">
        <f t="shared" si="10"/>
        <v>7.0000000000515608E-2</v>
      </c>
      <c r="D65">
        <f t="shared" si="11"/>
        <v>0.17650000000717908</v>
      </c>
      <c r="E65">
        <f t="shared" si="12"/>
        <v>0.26733011671766654</v>
      </c>
    </row>
    <row r="66" spans="1:5">
      <c r="A66">
        <v>0.5</v>
      </c>
      <c r="B66">
        <f>BETADIST($A66,B$54,B$55)-BETADIST($A65,B$54,B$55)</f>
        <v>9.9999999999766387E-2</v>
      </c>
      <c r="C66">
        <f t="shared" si="10"/>
        <v>9.0000000000662828E-2</v>
      </c>
      <c r="D66">
        <f t="shared" si="11"/>
        <v>0.16269999996594386</v>
      </c>
      <c r="E66">
        <f t="shared" si="12"/>
        <v>0.21040560162610888</v>
      </c>
    </row>
    <row r="67" spans="1:5">
      <c r="A67">
        <v>0.6</v>
      </c>
      <c r="B67">
        <f>BETADIST($A67,B$54,B$55)-BETADIST($A66,B$54,B$55)</f>
        <v>0.1000000000021023</v>
      </c>
      <c r="C67">
        <f t="shared" si="10"/>
        <v>0.11000000000081006</v>
      </c>
      <c r="D67">
        <f t="shared" si="11"/>
        <v>0.13330000000542186</v>
      </c>
      <c r="E67">
        <f t="shared" si="12"/>
        <v>0.11711311841453276</v>
      </c>
    </row>
    <row r="68" spans="1:5">
      <c r="A68">
        <v>0.7</v>
      </c>
      <c r="B68">
        <f>BETADIST($A68,B$54,B$55)-BETADIST($A67,B$54,B$55)</f>
        <v>9.9999999999766387E-2</v>
      </c>
      <c r="C68">
        <f t="shared" si="10"/>
        <v>0.12999999999359257</v>
      </c>
      <c r="D68">
        <f t="shared" si="11"/>
        <v>9.5500000003884367E-2</v>
      </c>
      <c r="E68">
        <f t="shared" si="12"/>
        <v>4.416980320548114E-2</v>
      </c>
    </row>
    <row r="69" spans="1:5">
      <c r="A69">
        <v>0.8</v>
      </c>
      <c r="B69">
        <f>BETADIST($A69,B$54,B$55)-BETADIST($A68,B$54,B$55)</f>
        <v>9.9999999999766498E-2</v>
      </c>
      <c r="C69">
        <f t="shared" si="10"/>
        <v>0.15000000000110492</v>
      </c>
      <c r="D69">
        <f t="shared" si="11"/>
        <v>5.6500000002298045E-2</v>
      </c>
      <c r="E69">
        <f t="shared" si="12"/>
        <v>9.7277200012071408E-3</v>
      </c>
    </row>
    <row r="70" spans="1:5">
      <c r="A70">
        <v>0.9</v>
      </c>
      <c r="B70">
        <f>BETADIST($A70,B$54,B$55)-BETADIST($A69,B$54,B$55)</f>
        <v>9.9999999999766387E-2</v>
      </c>
      <c r="C70">
        <f t="shared" si="10"/>
        <v>0.17000000000125204</v>
      </c>
      <c r="D70">
        <f t="shared" si="11"/>
        <v>2.3500000000955867E-2</v>
      </c>
      <c r="E70">
        <f t="shared" si="12"/>
        <v>8.5523680010612946E-4</v>
      </c>
    </row>
    <row r="71" spans="1:5">
      <c r="A71" s="1">
        <v>1</v>
      </c>
      <c r="B71">
        <f>BETADIST($A71,B$54,B$55)-BETADIST($A70,B$54,B$55)</f>
        <v>9.9999999999766387E-2</v>
      </c>
      <c r="C71">
        <f t="shared" si="10"/>
        <v>0.19000000000139916</v>
      </c>
      <c r="D71">
        <f t="shared" si="11"/>
        <v>3.7000000001504718E-3</v>
      </c>
      <c r="E71">
        <f t="shared" si="12"/>
        <v>9.121600001105179E-6</v>
      </c>
    </row>
    <row r="72" spans="1:5">
      <c r="B72">
        <f>BETADIST($A71,B$54,B$55)</f>
        <v>1</v>
      </c>
      <c r="C72">
        <f t="shared" ref="C72:E72" si="13">BETADIST($A71,C$54,C$55)</f>
        <v>1</v>
      </c>
      <c r="D72">
        <f t="shared" si="13"/>
        <v>1</v>
      </c>
      <c r="E72">
        <f t="shared" si="13"/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gushi3141pc@gmail.com</dc:creator>
  <cp:lastModifiedBy>Ushizawa</cp:lastModifiedBy>
  <dcterms:created xsi:type="dcterms:W3CDTF">2020-09-03T13:34:13Z</dcterms:created>
  <dcterms:modified xsi:type="dcterms:W3CDTF">2020-09-04T10:41:49Z</dcterms:modified>
</cp:coreProperties>
</file>