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512" activeTab="1"/>
  </bookViews>
  <sheets>
    <sheet name="基データ" sheetId="1" r:id="rId1"/>
    <sheet name="分散分析" sheetId="2" r:id="rId2"/>
    <sheet name="コード化係数" sheetId="3" r:id="rId3"/>
    <sheet name="PSE" sheetId="4" r:id="rId4"/>
    <sheet name="ｔ分布表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4"/>
  <c r="M12"/>
  <c r="D103" i="5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J12" i="4"/>
  <c r="I12"/>
  <c r="H12" l="1"/>
  <c r="E7"/>
  <c r="E8"/>
  <c r="E9"/>
  <c r="E10"/>
  <c r="E11"/>
  <c r="E12"/>
  <c r="E13"/>
  <c r="E14"/>
  <c r="E15"/>
  <c r="E16"/>
  <c r="E17"/>
  <c r="E18"/>
</calcChain>
</file>

<file path=xl/sharedStrings.xml><?xml version="1.0" encoding="utf-8"?>
<sst xmlns="http://schemas.openxmlformats.org/spreadsheetml/2006/main" count="139" uniqueCount="63">
  <si>
    <t>標準順序</t>
  </si>
  <si>
    <t>実行順序</t>
  </si>
  <si>
    <t>中心点</t>
  </si>
  <si>
    <t>ブロック</t>
  </si>
  <si>
    <t>注文処理システム</t>
  </si>
  <si>
    <t>梱包</t>
  </si>
  <si>
    <t>時間</t>
  </si>
  <si>
    <t>上限側</t>
  </si>
  <si>
    <t>A</t>
  </si>
  <si>
    <t>下限側</t>
  </si>
  <si>
    <t>B</t>
  </si>
  <si>
    <t>分散分析: 繰り返しのある二元配置</t>
  </si>
  <si>
    <t>概要</t>
  </si>
  <si>
    <t>合計</t>
  </si>
  <si>
    <t>標本数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</si>
  <si>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</si>
  <si>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</si>
  <si>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</si>
  <si>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</si>
  <si>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</si>
  <si>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</si>
  <si>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</si>
  <si>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</si>
  <si>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</si>
  <si>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交互作用</t>
  </si>
  <si>
    <t>繰り返し誤差</t>
  </si>
  <si>
    <t>梱包</t>
    <rPh sb="0" eb="2">
      <t>コンポウ</t>
    </rPh>
    <phoneticPr fontId="3"/>
  </si>
  <si>
    <t>梱包</t>
    <phoneticPr fontId="3"/>
  </si>
  <si>
    <t>標本数</t>
    <phoneticPr fontId="3"/>
  </si>
  <si>
    <t>注文処理システム</t>
    <phoneticPr fontId="3"/>
  </si>
  <si>
    <t>時間</t>
    <rPh sb="0" eb="2">
      <t>ジカン</t>
    </rPh>
    <phoneticPr fontId="3"/>
  </si>
  <si>
    <t>回帰統計</t>
  </si>
  <si>
    <t>重相関 R</t>
  </si>
  <si>
    <t>重決定 R2</t>
  </si>
  <si>
    <t>補正 R2</t>
  </si>
  <si>
    <t>標準誤差</t>
  </si>
  <si>
    <t>観測数</t>
  </si>
  <si>
    <t>回帰</t>
  </si>
  <si>
    <t>残差</t>
  </si>
  <si>
    <t>切片</t>
  </si>
  <si>
    <t>有意 F</t>
  </si>
  <si>
    <t>係数</t>
  </si>
  <si>
    <t xml:space="preserve">t </t>
  </si>
  <si>
    <t>下限 95%</t>
  </si>
  <si>
    <t>上限 95%</t>
  </si>
  <si>
    <t>下限 95.0%</t>
  </si>
  <si>
    <t>上限 95.0%</t>
  </si>
  <si>
    <t>確率</t>
  </si>
  <si>
    <t>百分位数</t>
  </si>
  <si>
    <t>システム上</t>
  </si>
  <si>
    <t>システム上</t>
    <rPh sb="4" eb="5">
      <t>ウエ</t>
    </rPh>
    <phoneticPr fontId="3"/>
  </si>
  <si>
    <t>梱包A</t>
  </si>
  <si>
    <t>梱包A</t>
    <rPh sb="0" eb="2">
      <t>コンポウ</t>
    </rPh>
    <phoneticPr fontId="3"/>
  </si>
  <si>
    <t>交互作用</t>
    <rPh sb="0" eb="2">
      <t>コウゴ</t>
    </rPh>
    <rPh sb="2" eb="4">
      <t>サヨウ</t>
    </rPh>
    <phoneticPr fontId="3"/>
  </si>
  <si>
    <t>標準誤差S</t>
    <phoneticPr fontId="3"/>
  </si>
  <si>
    <t>PSE</t>
    <phoneticPr fontId="3"/>
  </si>
  <si>
    <t>ME</t>
    <phoneticPr fontId="3"/>
  </si>
  <si>
    <t>両側検定α/2＝0.05</t>
    <rPh sb="0" eb="2">
      <t>リョウガワ</t>
    </rPh>
    <rPh sb="2" eb="4">
      <t>ケンテイ</t>
    </rPh>
    <phoneticPr fontId="4"/>
  </si>
  <si>
    <t>両側検定α/2＝0.025</t>
    <phoneticPr fontId="4"/>
  </si>
  <si>
    <t>両側検定α/2＝0.005</t>
    <phoneticPr fontId="4"/>
  </si>
  <si>
    <t>片側検定α</t>
    <phoneticPr fontId="4"/>
  </si>
  <si>
    <t>自由度</t>
    <rPh sb="0" eb="3">
      <t>ジユウド</t>
    </rPh>
    <phoneticPr fontId="4"/>
  </si>
  <si>
    <t>t</t>
    <phoneticPr fontId="3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</si>
</sst>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_ "/>
    <numFmt numFmtId="178" formatCode="0.00_ "/>
  </numFmts>
  <fonts count="5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178" fontId="0" fillId="0" borderId="0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0" fontId="0" fillId="0" borderId="4" xfId="0" applyFont="1" applyBorder="1" applyAlignment="1"/>
    <xf numFmtId="0" fontId="0" fillId="0" borderId="4" xfId="0" applyBorder="1">
      <alignment vertical="center"/>
    </xf>
    <xf numFmtId="0" fontId="2" fillId="0" borderId="4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2" fillId="0" borderId="4" xfId="0" applyFont="1" applyBorder="1" applyAlignment="1">
      <alignment horizont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1" fillId="0" borderId="0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 applyAlignment="1">
      <alignment horizontal="center" vertical="center"/>
    </xf>
    <xf numFmtId="0" fontId="1" fillId="2" borderId="5" xfId="1" applyFill="1" applyBorder="1">
      <alignment vertical="center"/>
    </xf>
    <xf numFmtId="0" fontId="1" fillId="2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正規確率グラフ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xVal>
            <c:numRef>
              <c:f>コード化係数!$F$37:$F$48</c:f>
              <c:numCache>
                <c:formatCode>General</c:formatCode>
                <c:ptCount val="12"/>
                <c:pt idx="0">
                  <c:v>4.166666666666667</c:v>
                </c:pt>
                <c:pt idx="1">
                  <c:v>12.5</c:v>
                </c:pt>
                <c:pt idx="2">
                  <c:v>20.833333333333336</c:v>
                </c:pt>
                <c:pt idx="3">
                  <c:v>29.166666666666668</c:v>
                </c:pt>
                <c:pt idx="4">
                  <c:v>37.5</c:v>
                </c:pt>
                <c:pt idx="5">
                  <c:v>45.833333333333336</c:v>
                </c:pt>
                <c:pt idx="6">
                  <c:v>54.166666666666664</c:v>
                </c:pt>
                <c:pt idx="7">
                  <c:v>62.5</c:v>
                </c:pt>
                <c:pt idx="8">
                  <c:v>70.833333333333343</c:v>
                </c:pt>
                <c:pt idx="9">
                  <c:v>79.166666666666671</c:v>
                </c:pt>
                <c:pt idx="10">
                  <c:v>87.500000000000014</c:v>
                </c:pt>
                <c:pt idx="11">
                  <c:v>95.833333333333343</c:v>
                </c:pt>
              </c:numCache>
            </c:numRef>
          </c:xVal>
          <c:yVal>
            <c:numRef>
              <c:f>コード化係数!$G$37:$G$48</c:f>
              <c:numCache>
                <c:formatCode>General</c:formatCode>
                <c:ptCount val="12"/>
                <c:pt idx="0">
                  <c:v>7.97</c:v>
                </c:pt>
                <c:pt idx="1">
                  <c:v>9.41</c:v>
                </c:pt>
                <c:pt idx="2">
                  <c:v>9.6199999999999992</c:v>
                </c:pt>
                <c:pt idx="3">
                  <c:v>12.52</c:v>
                </c:pt>
                <c:pt idx="4">
                  <c:v>12.57</c:v>
                </c:pt>
                <c:pt idx="5">
                  <c:v>13.78</c:v>
                </c:pt>
                <c:pt idx="6">
                  <c:v>13.81</c:v>
                </c:pt>
                <c:pt idx="7">
                  <c:v>13.89</c:v>
                </c:pt>
                <c:pt idx="8">
                  <c:v>13.89</c:v>
                </c:pt>
                <c:pt idx="9">
                  <c:v>14.06</c:v>
                </c:pt>
                <c:pt idx="10">
                  <c:v>14.64</c:v>
                </c:pt>
                <c:pt idx="11">
                  <c:v>14.72</c:v>
                </c:pt>
              </c:numCache>
            </c:numRef>
          </c:yVal>
        </c:ser>
        <c:axId val="135355008"/>
        <c:axId val="160879744"/>
      </c:scatterChart>
      <c:valAx>
        <c:axId val="13535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サンプル百分位数</a:t>
                </a:r>
              </a:p>
            </c:rich>
          </c:tx>
          <c:layout/>
        </c:title>
        <c:numFmt formatCode="General" sourceLinked="1"/>
        <c:tickLblPos val="nextTo"/>
        <c:crossAx val="160879744"/>
        <c:crosses val="autoZero"/>
        <c:crossBetween val="midCat"/>
      </c:valAx>
      <c:valAx>
        <c:axId val="1608797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時間</a:t>
                </a:r>
              </a:p>
            </c:rich>
          </c:tx>
          <c:layout/>
        </c:title>
        <c:numFmt formatCode="General" sourceLinked="1"/>
        <c:tickLblPos val="nextTo"/>
        <c:crossAx val="13535500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251460</xdr:colOff>
      <xdr:row>1</xdr:row>
      <xdr:rowOff>99060</xdr:rowOff>
    </xdr:from>
    <xdr:to>
      <xdr:col>19</xdr:col>
      <xdr:colOff>288462</xdr:colOff>
      <xdr:row>27</xdr:row>
      <xdr:rowOff>7993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26780" y="266700"/>
          <a:ext cx="4913802" cy="4298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106680</xdr:colOff>
      <xdr:row>1</xdr:row>
      <xdr:rowOff>45720</xdr:rowOff>
    </xdr:from>
    <xdr:to>
      <xdr:col>22</xdr:col>
      <xdr:colOff>143682</xdr:colOff>
      <xdr:row>26</xdr:row>
      <xdr:rowOff>114673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0780" y="213360"/>
          <a:ext cx="4913802" cy="4298053"/>
        </a:xfrm>
        <a:prstGeom prst="rect">
          <a:avLst/>
        </a:prstGeom>
      </xdr:spPr>
    </xdr:pic>
    <xdr:clientData/>
  </xdr:twoCellAnchor>
  <xdr:twoCellAnchor>
    <xdr:from>
      <xdr:col>7</xdr:col>
      <xdr:colOff>518159</xdr:colOff>
      <xdr:row>1</xdr:row>
      <xdr:rowOff>106681</xdr:rowOff>
    </xdr:from>
    <xdr:to>
      <xdr:col>13</xdr:col>
      <xdr:colOff>518159</xdr:colOff>
      <xdr:row>16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144780</xdr:colOff>
      <xdr:row>3</xdr:row>
      <xdr:rowOff>83820</xdr:rowOff>
    </xdr:from>
    <xdr:to>
      <xdr:col>25</xdr:col>
      <xdr:colOff>83820</xdr:colOff>
      <xdr:row>16</xdr:row>
      <xdr:rowOff>137160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7640" y="586740"/>
          <a:ext cx="7254240" cy="2240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2</xdr:row>
      <xdr:rowOff>46495</xdr:rowOff>
    </xdr:from>
    <xdr:to>
      <xdr:col>14</xdr:col>
      <xdr:colOff>0</xdr:colOff>
      <xdr:row>22</xdr:row>
      <xdr:rowOff>11430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235" y="381775"/>
          <a:ext cx="5686425" cy="45369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28" sqref="C28"/>
    </sheetView>
  </sheetViews>
  <sheetFormatPr defaultRowHeight="13.2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2</v>
      </c>
      <c r="B2" s="1">
        <v>1</v>
      </c>
      <c r="C2" s="1">
        <v>1</v>
      </c>
      <c r="D2" s="1">
        <v>1</v>
      </c>
      <c r="E2" s="1" t="s">
        <v>7</v>
      </c>
      <c r="F2" s="1" t="s">
        <v>8</v>
      </c>
      <c r="G2" s="1">
        <v>14.72</v>
      </c>
    </row>
    <row r="3" spans="1:7">
      <c r="A3" s="1">
        <v>11</v>
      </c>
      <c r="B3" s="1">
        <v>2</v>
      </c>
      <c r="C3" s="1">
        <v>1</v>
      </c>
      <c r="D3" s="1">
        <v>1</v>
      </c>
      <c r="E3" s="1" t="s">
        <v>9</v>
      </c>
      <c r="F3" s="1" t="s">
        <v>10</v>
      </c>
      <c r="G3" s="1">
        <v>9.6199999999999992</v>
      </c>
    </row>
    <row r="4" spans="1:7">
      <c r="A4" s="1">
        <v>4</v>
      </c>
      <c r="B4" s="1">
        <v>3</v>
      </c>
      <c r="C4" s="1">
        <v>1</v>
      </c>
      <c r="D4" s="1">
        <v>1</v>
      </c>
      <c r="E4" s="1" t="s">
        <v>7</v>
      </c>
      <c r="F4" s="1" t="s">
        <v>10</v>
      </c>
      <c r="G4" s="1">
        <v>13.81</v>
      </c>
    </row>
    <row r="5" spans="1:7">
      <c r="A5" s="1">
        <v>3</v>
      </c>
      <c r="B5" s="1">
        <v>4</v>
      </c>
      <c r="C5" s="1">
        <v>1</v>
      </c>
      <c r="D5" s="1">
        <v>1</v>
      </c>
      <c r="E5" s="1" t="s">
        <v>9</v>
      </c>
      <c r="F5" s="1" t="s">
        <v>10</v>
      </c>
      <c r="G5" s="1">
        <v>7.97</v>
      </c>
    </row>
    <row r="6" spans="1:7">
      <c r="A6" s="1">
        <v>1</v>
      </c>
      <c r="B6" s="1">
        <v>5</v>
      </c>
      <c r="C6" s="1">
        <v>1</v>
      </c>
      <c r="D6" s="1">
        <v>1</v>
      </c>
      <c r="E6" s="1" t="s">
        <v>9</v>
      </c>
      <c r="F6" s="1" t="s">
        <v>8</v>
      </c>
      <c r="G6" s="1">
        <v>12.52</v>
      </c>
    </row>
    <row r="7" spans="1:7">
      <c r="A7" s="1">
        <v>12</v>
      </c>
      <c r="B7" s="1">
        <v>6</v>
      </c>
      <c r="C7" s="1">
        <v>1</v>
      </c>
      <c r="D7" s="1">
        <v>1</v>
      </c>
      <c r="E7" s="1" t="s">
        <v>7</v>
      </c>
      <c r="F7" s="1" t="s">
        <v>10</v>
      </c>
      <c r="G7" s="1">
        <v>13.78</v>
      </c>
    </row>
    <row r="8" spans="1:7">
      <c r="A8" s="1">
        <v>10</v>
      </c>
      <c r="B8" s="1">
        <v>7</v>
      </c>
      <c r="C8" s="1">
        <v>1</v>
      </c>
      <c r="D8" s="1">
        <v>1</v>
      </c>
      <c r="E8" s="1" t="s">
        <v>7</v>
      </c>
      <c r="F8" s="1" t="s">
        <v>8</v>
      </c>
      <c r="G8" s="1">
        <v>14.64</v>
      </c>
    </row>
    <row r="9" spans="1:7">
      <c r="A9" s="1">
        <v>7</v>
      </c>
      <c r="B9" s="1">
        <v>8</v>
      </c>
      <c r="C9" s="1">
        <v>1</v>
      </c>
      <c r="D9" s="1">
        <v>1</v>
      </c>
      <c r="E9" s="1" t="s">
        <v>9</v>
      </c>
      <c r="F9" s="1" t="s">
        <v>10</v>
      </c>
      <c r="G9" s="1">
        <v>9.41</v>
      </c>
    </row>
    <row r="10" spans="1:7">
      <c r="A10" s="1">
        <v>6</v>
      </c>
      <c r="B10" s="1">
        <v>9</v>
      </c>
      <c r="C10" s="1">
        <v>1</v>
      </c>
      <c r="D10" s="1">
        <v>1</v>
      </c>
      <c r="E10" s="1" t="s">
        <v>7</v>
      </c>
      <c r="F10" s="1" t="s">
        <v>8</v>
      </c>
      <c r="G10" s="1">
        <v>13.89</v>
      </c>
    </row>
    <row r="11" spans="1:7">
      <c r="A11" s="1">
        <v>8</v>
      </c>
      <c r="B11" s="1">
        <v>10</v>
      </c>
      <c r="C11" s="1">
        <v>1</v>
      </c>
      <c r="D11" s="1">
        <v>1</v>
      </c>
      <c r="E11" s="1" t="s">
        <v>7</v>
      </c>
      <c r="F11" s="1" t="s">
        <v>10</v>
      </c>
      <c r="G11" s="1">
        <v>13.89</v>
      </c>
    </row>
    <row r="12" spans="1:7">
      <c r="A12" s="1">
        <v>5</v>
      </c>
      <c r="B12" s="1">
        <v>11</v>
      </c>
      <c r="C12" s="1">
        <v>1</v>
      </c>
      <c r="D12" s="1">
        <v>1</v>
      </c>
      <c r="E12" s="1" t="s">
        <v>9</v>
      </c>
      <c r="F12" s="1" t="s">
        <v>8</v>
      </c>
      <c r="G12" s="1">
        <v>12.57</v>
      </c>
    </row>
    <row r="13" spans="1:7">
      <c r="A13" s="1">
        <v>9</v>
      </c>
      <c r="B13" s="1">
        <v>12</v>
      </c>
      <c r="C13" s="1">
        <v>1</v>
      </c>
      <c r="D13" s="1">
        <v>1</v>
      </c>
      <c r="E13" s="1" t="s">
        <v>9</v>
      </c>
      <c r="F13" s="1" t="s">
        <v>8</v>
      </c>
      <c r="G13" s="1">
        <v>14.06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B19" sqref="B19"/>
    </sheetView>
  </sheetViews>
  <sheetFormatPr defaultRowHeight="13.2"/>
  <cols>
    <col min="1" max="1" width="17.5546875" bestFit="1" customWidth="1"/>
    <col min="5" max="5" width="18.21875" customWidth="1"/>
    <col min="9" max="9" width="17.6640625" bestFit="1" customWidth="1"/>
  </cols>
  <sheetData>
    <row r="1" spans="1:8">
      <c r="A1" s="16"/>
      <c r="B1" s="18" t="s">
        <v>26</v>
      </c>
      <c r="C1" s="18"/>
      <c r="E1" t="s">
        <v>11</v>
      </c>
    </row>
    <row r="2" spans="1:8">
      <c r="A2" s="19" t="s">
        <v>29</v>
      </c>
      <c r="B2" s="20" t="s">
        <v>8</v>
      </c>
      <c r="C2" s="20" t="s">
        <v>10</v>
      </c>
    </row>
    <row r="3" spans="1:8">
      <c r="A3" s="17" t="s">
        <v>7</v>
      </c>
      <c r="B3" s="17">
        <v>14.72</v>
      </c>
      <c r="C3" s="17">
        <v>13.81</v>
      </c>
      <c r="E3" t="s">
        <v>12</v>
      </c>
      <c r="F3" t="s">
        <v>8</v>
      </c>
      <c r="G3" t="s">
        <v>10</v>
      </c>
      <c r="H3" t="s">
        <v>13</v>
      </c>
    </row>
    <row r="4" spans="1:8" ht="13.8" thickBot="1">
      <c r="A4" s="17" t="s">
        <v>7</v>
      </c>
      <c r="B4" s="17">
        <v>14.64</v>
      </c>
      <c r="C4" s="17">
        <v>13.78</v>
      </c>
      <c r="E4" s="3" t="s">
        <v>7</v>
      </c>
      <c r="F4" s="3"/>
      <c r="G4" s="3"/>
      <c r="H4" s="3"/>
    </row>
    <row r="5" spans="1:8">
      <c r="A5" s="17" t="s">
        <v>7</v>
      </c>
      <c r="B5" s="17">
        <v>13.89</v>
      </c>
      <c r="C5" s="17">
        <v>13.89</v>
      </c>
      <c r="E5" s="2" t="s">
        <v>28</v>
      </c>
      <c r="F5" s="2">
        <v>3</v>
      </c>
      <c r="G5" s="2">
        <v>3</v>
      </c>
      <c r="H5" s="2">
        <v>6</v>
      </c>
    </row>
    <row r="6" spans="1:8">
      <c r="A6" s="17" t="s">
        <v>9</v>
      </c>
      <c r="B6" s="17">
        <v>12.52</v>
      </c>
      <c r="C6" s="17">
        <v>9.6199999999999992</v>
      </c>
      <c r="E6" s="2" t="s">
        <v>13</v>
      </c>
      <c r="F6" s="2">
        <v>43.25</v>
      </c>
      <c r="G6" s="2">
        <v>41.480000000000004</v>
      </c>
      <c r="H6" s="2">
        <v>84.73</v>
      </c>
    </row>
    <row r="7" spans="1:8">
      <c r="A7" s="17" t="s">
        <v>9</v>
      </c>
      <c r="B7" s="17">
        <v>12.57</v>
      </c>
      <c r="C7" s="17">
        <v>7.97</v>
      </c>
      <c r="E7" s="2" t="s">
        <v>15</v>
      </c>
      <c r="F7" s="13">
        <v>14.416666666666666</v>
      </c>
      <c r="G7" s="13">
        <v>13.826666666666668</v>
      </c>
      <c r="H7" s="13">
        <v>14.121666666666668</v>
      </c>
    </row>
    <row r="8" spans="1:8">
      <c r="A8" s="17" t="s">
        <v>9</v>
      </c>
      <c r="B8" s="17">
        <v>14.06</v>
      </c>
      <c r="C8" s="17">
        <v>9.41</v>
      </c>
      <c r="E8" s="2" t="s">
        <v>16</v>
      </c>
      <c r="F8" s="6">
        <v>0.20963333333332912</v>
      </c>
      <c r="G8" s="6">
        <v>3.233333333333391E-3</v>
      </c>
      <c r="H8" s="6">
        <v>0.18957666666665318</v>
      </c>
    </row>
    <row r="9" spans="1:8">
      <c r="E9" s="2"/>
      <c r="F9" s="2"/>
      <c r="G9" s="2"/>
      <c r="H9" s="2"/>
    </row>
    <row r="10" spans="1:8" ht="13.8" thickBot="1">
      <c r="E10" s="3" t="s">
        <v>9</v>
      </c>
      <c r="F10" s="3"/>
      <c r="G10" s="3"/>
      <c r="H10" s="3"/>
    </row>
    <row r="11" spans="1:8">
      <c r="E11" s="2" t="s">
        <v>14</v>
      </c>
      <c r="F11" s="2">
        <v>3</v>
      </c>
      <c r="G11" s="2">
        <v>3</v>
      </c>
      <c r="H11" s="2">
        <v>6</v>
      </c>
    </row>
    <row r="12" spans="1:8">
      <c r="E12" s="2" t="s">
        <v>13</v>
      </c>
      <c r="F12" s="2">
        <v>39.15</v>
      </c>
      <c r="G12" s="2">
        <v>27</v>
      </c>
      <c r="H12" s="2">
        <v>66.150000000000006</v>
      </c>
    </row>
    <row r="13" spans="1:8">
      <c r="E13" s="2" t="s">
        <v>15</v>
      </c>
      <c r="F13" s="2">
        <v>13.049999999999999</v>
      </c>
      <c r="G13" s="2">
        <v>9</v>
      </c>
      <c r="H13" s="2">
        <v>11.025</v>
      </c>
    </row>
    <row r="14" spans="1:8">
      <c r="E14" s="2" t="s">
        <v>16</v>
      </c>
      <c r="F14" s="2">
        <v>0.76570000000006644</v>
      </c>
      <c r="G14" s="2">
        <v>0.8066999999999922</v>
      </c>
      <c r="H14" s="2">
        <v>5.5497099999999593</v>
      </c>
    </row>
    <row r="15" spans="1:8">
      <c r="E15" s="2"/>
      <c r="F15" s="2"/>
      <c r="G15" s="2"/>
      <c r="H15" s="2"/>
    </row>
    <row r="16" spans="1:8" ht="13.8" thickBot="1">
      <c r="E16" s="3" t="s">
        <v>13</v>
      </c>
      <c r="F16" s="3"/>
      <c r="G16" s="3"/>
      <c r="H16" s="3"/>
    </row>
    <row r="17" spans="5:11">
      <c r="E17" s="2" t="s">
        <v>14</v>
      </c>
      <c r="F17" s="2">
        <v>6</v>
      </c>
      <c r="G17" s="2">
        <v>6</v>
      </c>
      <c r="H17" s="2"/>
    </row>
    <row r="18" spans="5:11">
      <c r="E18" s="2" t="s">
        <v>13</v>
      </c>
      <c r="F18" s="2">
        <v>82.4</v>
      </c>
      <c r="G18" s="2">
        <v>68.48</v>
      </c>
      <c r="H18" s="2"/>
    </row>
    <row r="19" spans="5:11">
      <c r="E19" s="2" t="s">
        <v>15</v>
      </c>
      <c r="F19" s="13">
        <v>13.733333333333334</v>
      </c>
      <c r="G19" s="13">
        <v>11.413333333333334</v>
      </c>
      <c r="H19" s="2"/>
    </row>
    <row r="20" spans="5:11">
      <c r="E20" s="2" t="s">
        <v>16</v>
      </c>
      <c r="F20" s="2">
        <v>0.95046666666667079</v>
      </c>
      <c r="G20" s="2">
        <v>7.3129866666666654</v>
      </c>
      <c r="H20" s="2"/>
    </row>
    <row r="21" spans="5:11">
      <c r="E21" s="2"/>
      <c r="F21" s="2"/>
      <c r="G21" s="2"/>
      <c r="H21" s="2"/>
    </row>
    <row r="23" spans="5:11" ht="13.8" thickBot="1">
      <c r="E23" t="s">
        <v>17</v>
      </c>
    </row>
    <row r="24" spans="5:11">
      <c r="E24" s="5" t="s">
        <v>18</v>
      </c>
      <c r="F24" s="5" t="s">
        <v>19</v>
      </c>
      <c r="G24" s="5" t="s">
        <v>20</v>
      </c>
      <c r="H24" s="5" t="s">
        <v>16</v>
      </c>
      <c r="I24" s="5" t="s">
        <v>21</v>
      </c>
      <c r="J24" s="5" t="s">
        <v>22</v>
      </c>
      <c r="K24" s="5" t="s">
        <v>23</v>
      </c>
    </row>
    <row r="25" spans="5:11">
      <c r="E25" s="2" t="s">
        <v>29</v>
      </c>
      <c r="F25" s="7">
        <v>28.768033333333342</v>
      </c>
      <c r="G25" s="2">
        <v>1</v>
      </c>
      <c r="H25" s="6">
        <v>28.768033333333342</v>
      </c>
      <c r="I25" s="7">
        <v>64.456551775645096</v>
      </c>
      <c r="J25" s="2">
        <v>4.2564830935975972E-5</v>
      </c>
      <c r="K25" s="7">
        <v>5.3176550627926122</v>
      </c>
    </row>
    <row r="26" spans="5:11">
      <c r="E26" s="2" t="s">
        <v>27</v>
      </c>
      <c r="F26" s="7">
        <v>16.147199999999998</v>
      </c>
      <c r="G26" s="2">
        <v>1</v>
      </c>
      <c r="H26" s="6">
        <v>16.147199999999998</v>
      </c>
      <c r="I26" s="7">
        <v>36.178796818402461</v>
      </c>
      <c r="J26" s="2">
        <v>3.180788304773308E-4</v>
      </c>
      <c r="K26" s="7">
        <v>5.3176550627926122</v>
      </c>
    </row>
    <row r="27" spans="5:11">
      <c r="E27" s="2" t="s">
        <v>24</v>
      </c>
      <c r="F27" s="7">
        <v>8.978700000000007</v>
      </c>
      <c r="G27" s="2">
        <v>1</v>
      </c>
      <c r="H27" s="6">
        <v>8.978700000000007</v>
      </c>
      <c r="I27" s="7">
        <v>20.117330744239897</v>
      </c>
      <c r="J27" s="2">
        <v>2.0415900548094411E-3</v>
      </c>
      <c r="K27" s="7">
        <v>5.3176550627926122</v>
      </c>
    </row>
    <row r="28" spans="5:11">
      <c r="E28" s="2" t="s">
        <v>25</v>
      </c>
      <c r="F28" s="7">
        <v>3.5705333333333344</v>
      </c>
      <c r="G28" s="2">
        <v>8</v>
      </c>
      <c r="H28" s="6">
        <v>0.44631666666666681</v>
      </c>
      <c r="I28" s="2"/>
      <c r="J28" s="2"/>
      <c r="K28" s="2"/>
    </row>
    <row r="29" spans="5:11">
      <c r="E29" s="2"/>
      <c r="F29" s="2"/>
      <c r="G29" s="2"/>
      <c r="H29" s="2"/>
      <c r="I29" s="2"/>
      <c r="J29" s="2"/>
      <c r="K29" s="2"/>
    </row>
    <row r="30" spans="5:11" ht="13.8" thickBot="1">
      <c r="E30" s="4" t="s">
        <v>13</v>
      </c>
      <c r="F30" s="8">
        <v>57.464466666666681</v>
      </c>
      <c r="G30" s="4">
        <v>11</v>
      </c>
      <c r="H30" s="4"/>
      <c r="I30" s="4"/>
      <c r="J30" s="4"/>
      <c r="K30" s="4"/>
    </row>
  </sheetData>
  <mergeCells count="1">
    <mergeCell ref="B1:C1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opLeftCell="D1" workbookViewId="0">
      <selection activeCell="F26" sqref="F26:G30"/>
    </sheetView>
  </sheetViews>
  <sheetFormatPr defaultRowHeight="13.2"/>
  <cols>
    <col min="1" max="1" width="17.5546875" bestFit="1" customWidth="1"/>
    <col min="2" max="2" width="10.109375" bestFit="1" customWidth="1"/>
    <col min="5" max="5" width="4.88671875" customWidth="1"/>
    <col min="6" max="6" width="12.77734375" bestFit="1" customWidth="1"/>
    <col min="10" max="10" width="15.77734375" customWidth="1"/>
    <col min="13" max="13" width="10.5546875" customWidth="1"/>
    <col min="14" max="14" width="11.109375" customWidth="1"/>
  </cols>
  <sheetData>
    <row r="1" spans="1:7">
      <c r="A1" s="16"/>
      <c r="B1" s="18" t="s">
        <v>26</v>
      </c>
      <c r="C1" s="18"/>
      <c r="D1" s="10"/>
    </row>
    <row r="2" spans="1:7">
      <c r="A2" s="19" t="s">
        <v>29</v>
      </c>
      <c r="B2" s="20" t="s">
        <v>8</v>
      </c>
      <c r="C2" s="20" t="s">
        <v>10</v>
      </c>
      <c r="D2" s="9"/>
    </row>
    <row r="3" spans="1:7">
      <c r="A3" s="17" t="s">
        <v>7</v>
      </c>
      <c r="B3" s="17">
        <v>14.72</v>
      </c>
      <c r="C3" s="17">
        <v>13.81</v>
      </c>
      <c r="D3" s="1"/>
    </row>
    <row r="4" spans="1:7">
      <c r="A4" s="17" t="s">
        <v>7</v>
      </c>
      <c r="B4" s="17">
        <v>14.64</v>
      </c>
      <c r="C4" s="17">
        <v>13.78</v>
      </c>
      <c r="D4" s="1"/>
    </row>
    <row r="5" spans="1:7">
      <c r="A5" s="17" t="s">
        <v>7</v>
      </c>
      <c r="B5" s="17">
        <v>13.89</v>
      </c>
      <c r="C5" s="17">
        <v>13.89</v>
      </c>
      <c r="D5" s="1"/>
    </row>
    <row r="6" spans="1:7">
      <c r="A6" s="17" t="s">
        <v>9</v>
      </c>
      <c r="B6" s="17">
        <v>12.52</v>
      </c>
      <c r="C6" s="17">
        <v>9.6199999999999992</v>
      </c>
      <c r="D6" s="1"/>
    </row>
    <row r="7" spans="1:7">
      <c r="A7" s="17" t="s">
        <v>9</v>
      </c>
      <c r="B7" s="17">
        <v>12.57</v>
      </c>
      <c r="C7" s="17">
        <v>7.97</v>
      </c>
      <c r="D7" s="1"/>
    </row>
    <row r="8" spans="1:7">
      <c r="A8" s="17" t="s">
        <v>9</v>
      </c>
      <c r="B8" s="17">
        <v>14.06</v>
      </c>
      <c r="C8" s="17">
        <v>9.41</v>
      </c>
      <c r="D8" s="1"/>
    </row>
    <row r="9" spans="1:7">
      <c r="A9" s="1"/>
      <c r="B9" s="1"/>
      <c r="C9" s="1"/>
      <c r="D9" s="1"/>
    </row>
    <row r="10" spans="1:7">
      <c r="A10" s="1"/>
      <c r="B10" s="1"/>
      <c r="C10" s="1"/>
      <c r="D10" s="1"/>
    </row>
    <row r="11" spans="1:7">
      <c r="A11" s="15" t="s">
        <v>30</v>
      </c>
      <c r="B11" s="16" t="s">
        <v>50</v>
      </c>
      <c r="C11" s="16" t="s">
        <v>52</v>
      </c>
      <c r="D11" s="16" t="s">
        <v>53</v>
      </c>
      <c r="F11" t="s">
        <v>12</v>
      </c>
    </row>
    <row r="12" spans="1:7" ht="13.8" thickBot="1">
      <c r="A12" s="17">
        <v>14.72</v>
      </c>
      <c r="B12" s="16">
        <v>1</v>
      </c>
      <c r="C12" s="16">
        <v>-1</v>
      </c>
      <c r="D12" s="16">
        <v>-1</v>
      </c>
    </row>
    <row r="13" spans="1:7">
      <c r="A13" s="17">
        <v>14.64</v>
      </c>
      <c r="B13" s="16">
        <v>1</v>
      </c>
      <c r="C13" s="16">
        <v>-1</v>
      </c>
      <c r="D13" s="16">
        <v>-1</v>
      </c>
      <c r="F13" s="12" t="s">
        <v>31</v>
      </c>
      <c r="G13" s="12"/>
    </row>
    <row r="14" spans="1:7">
      <c r="A14" s="17">
        <v>13.89</v>
      </c>
      <c r="B14" s="16">
        <v>1</v>
      </c>
      <c r="C14" s="16">
        <v>-1</v>
      </c>
      <c r="D14" s="16">
        <v>-1</v>
      </c>
      <c r="F14" s="2" t="s">
        <v>32</v>
      </c>
      <c r="G14" s="2">
        <v>0.96843449479871802</v>
      </c>
    </row>
    <row r="15" spans="1:7">
      <c r="A15" s="17">
        <v>12.52</v>
      </c>
      <c r="B15" s="16">
        <v>-1</v>
      </c>
      <c r="C15" s="16">
        <v>-1</v>
      </c>
      <c r="D15" s="16">
        <v>1</v>
      </c>
      <c r="F15" s="2" t="s">
        <v>33</v>
      </c>
      <c r="G15" s="2">
        <v>0.93786537071604825</v>
      </c>
    </row>
    <row r="16" spans="1:7">
      <c r="A16" s="17">
        <v>12.57</v>
      </c>
      <c r="B16" s="16">
        <v>-1</v>
      </c>
      <c r="C16" s="16">
        <v>-1</v>
      </c>
      <c r="D16" s="16">
        <v>1</v>
      </c>
      <c r="F16" s="2" t="s">
        <v>34</v>
      </c>
      <c r="G16" s="2">
        <v>0.91456488473456643</v>
      </c>
    </row>
    <row r="17" spans="1:14">
      <c r="A17" s="17">
        <v>14.06</v>
      </c>
      <c r="B17" s="16">
        <v>-1</v>
      </c>
      <c r="C17" s="16">
        <v>-1</v>
      </c>
      <c r="D17" s="16">
        <v>1</v>
      </c>
      <c r="F17" s="2" t="s">
        <v>35</v>
      </c>
      <c r="G17" s="2">
        <v>0.66806935767678111</v>
      </c>
    </row>
    <row r="18" spans="1:14" ht="13.8" thickBot="1">
      <c r="A18" s="17">
        <v>13.81</v>
      </c>
      <c r="B18" s="16">
        <v>1</v>
      </c>
      <c r="C18" s="16">
        <v>1</v>
      </c>
      <c r="D18" s="16">
        <v>1</v>
      </c>
      <c r="F18" s="4" t="s">
        <v>36</v>
      </c>
      <c r="G18" s="4">
        <v>12</v>
      </c>
    </row>
    <row r="19" spans="1:14">
      <c r="A19" s="17">
        <v>13.78</v>
      </c>
      <c r="B19" s="16">
        <v>1</v>
      </c>
      <c r="C19" s="16">
        <v>1</v>
      </c>
      <c r="D19" s="16">
        <v>1</v>
      </c>
    </row>
    <row r="20" spans="1:14" ht="13.8" thickBot="1">
      <c r="A20" s="17">
        <v>13.89</v>
      </c>
      <c r="B20" s="16">
        <v>1</v>
      </c>
      <c r="C20" s="16">
        <v>1</v>
      </c>
      <c r="D20" s="16">
        <v>1</v>
      </c>
      <c r="F20" t="s">
        <v>17</v>
      </c>
    </row>
    <row r="21" spans="1:14">
      <c r="A21" s="17">
        <v>9.6199999999999992</v>
      </c>
      <c r="B21" s="16">
        <v>-1</v>
      </c>
      <c r="C21" s="16">
        <v>1</v>
      </c>
      <c r="D21" s="16">
        <v>-1</v>
      </c>
      <c r="F21" s="5"/>
      <c r="G21" s="5" t="s">
        <v>20</v>
      </c>
      <c r="H21" s="5" t="s">
        <v>19</v>
      </c>
      <c r="I21" s="5" t="s">
        <v>16</v>
      </c>
      <c r="J21" s="5" t="s">
        <v>21</v>
      </c>
      <c r="K21" s="5" t="s">
        <v>40</v>
      </c>
    </row>
    <row r="22" spans="1:14">
      <c r="A22" s="17">
        <v>7.97</v>
      </c>
      <c r="B22" s="16">
        <v>-1</v>
      </c>
      <c r="C22" s="16">
        <v>1</v>
      </c>
      <c r="D22" s="16">
        <v>-1</v>
      </c>
      <c r="F22" s="2" t="s">
        <v>37</v>
      </c>
      <c r="G22" s="2">
        <v>3</v>
      </c>
      <c r="H22" s="2">
        <v>53.893933333333344</v>
      </c>
      <c r="I22" s="2">
        <v>17.964644444444449</v>
      </c>
      <c r="J22" s="2">
        <v>40.250893112762476</v>
      </c>
      <c r="K22" s="2">
        <v>3.5756736950504379E-5</v>
      </c>
    </row>
    <row r="23" spans="1:14">
      <c r="A23" s="17">
        <v>9.41</v>
      </c>
      <c r="B23" s="16">
        <v>-1</v>
      </c>
      <c r="C23" s="16">
        <v>1</v>
      </c>
      <c r="D23" s="16">
        <v>-1</v>
      </c>
      <c r="F23" s="2" t="s">
        <v>38</v>
      </c>
      <c r="G23" s="2">
        <v>8</v>
      </c>
      <c r="H23" s="2">
        <v>3.5705333333333353</v>
      </c>
      <c r="I23" s="2">
        <v>0.44631666666666692</v>
      </c>
      <c r="J23" s="2"/>
      <c r="K23" s="2"/>
    </row>
    <row r="24" spans="1:14" ht="13.8" thickBot="1">
      <c r="F24" s="4" t="s">
        <v>13</v>
      </c>
      <c r="G24" s="4">
        <v>11</v>
      </c>
      <c r="H24" s="4">
        <v>57.464466666666681</v>
      </c>
      <c r="I24" s="4"/>
      <c r="J24" s="4"/>
      <c r="K24" s="4"/>
    </row>
    <row r="25" spans="1:14" ht="13.8" thickBot="1"/>
    <row r="26" spans="1:14">
      <c r="F26" s="5"/>
      <c r="G26" s="5" t="s">
        <v>41</v>
      </c>
      <c r="H26" s="5" t="s">
        <v>35</v>
      </c>
      <c r="I26" s="5" t="s">
        <v>42</v>
      </c>
      <c r="J26" s="5" t="s">
        <v>22</v>
      </c>
      <c r="K26" s="5" t="s">
        <v>43</v>
      </c>
      <c r="L26" s="5" t="s">
        <v>44</v>
      </c>
      <c r="M26" s="5" t="s">
        <v>45</v>
      </c>
      <c r="N26" s="5" t="s">
        <v>46</v>
      </c>
    </row>
    <row r="27" spans="1:14">
      <c r="F27" s="2" t="s">
        <v>39</v>
      </c>
      <c r="G27" s="7">
        <v>12.573333333333332</v>
      </c>
      <c r="H27" s="7">
        <v>0.19285501174601499</v>
      </c>
      <c r="I27" s="13">
        <v>65.195782155208306</v>
      </c>
      <c r="J27" s="2">
        <v>3.4081766628523218E-12</v>
      </c>
      <c r="K27" s="2">
        <v>12.128608879119572</v>
      </c>
      <c r="L27" s="2">
        <v>13.018057787547093</v>
      </c>
      <c r="M27" s="2">
        <v>12.128608879119572</v>
      </c>
      <c r="N27" s="2">
        <v>13.018057787547093</v>
      </c>
    </row>
    <row r="28" spans="1:14">
      <c r="F28" s="2" t="s">
        <v>49</v>
      </c>
      <c r="G28" s="7">
        <v>1.5483333333333342</v>
      </c>
      <c r="H28" s="7">
        <v>0.19285501174601499</v>
      </c>
      <c r="I28" s="13">
        <v>8.0284837781267964</v>
      </c>
      <c r="J28" s="2">
        <v>4.2564830935975898E-5</v>
      </c>
      <c r="K28" s="2">
        <v>1.1036088791195739</v>
      </c>
      <c r="L28" s="2">
        <v>1.9930577875470945</v>
      </c>
      <c r="M28" s="2">
        <v>1.1036088791195739</v>
      </c>
      <c r="N28" s="2">
        <v>1.9930577875470945</v>
      </c>
    </row>
    <row r="29" spans="1:14">
      <c r="F29" s="2" t="s">
        <v>51</v>
      </c>
      <c r="G29" s="7">
        <v>-1.1600000000000006</v>
      </c>
      <c r="H29" s="7">
        <v>0.19285501174601499</v>
      </c>
      <c r="I29" s="13">
        <v>-6.01488128049112</v>
      </c>
      <c r="J29" s="2">
        <v>3.1807883047732944E-4</v>
      </c>
      <c r="K29" s="2">
        <v>-1.6047244542137609</v>
      </c>
      <c r="L29" s="2">
        <v>-0.7152755457862402</v>
      </c>
      <c r="M29" s="2">
        <v>-1.6047244542137609</v>
      </c>
      <c r="N29" s="2">
        <v>-0.7152755457862402</v>
      </c>
    </row>
    <row r="30" spans="1:14" ht="13.8" thickBot="1">
      <c r="F30" s="4" t="s">
        <v>24</v>
      </c>
      <c r="G30" s="4">
        <v>0.86499999999999977</v>
      </c>
      <c r="H30" s="8">
        <v>0.19285501174601499</v>
      </c>
      <c r="I30" s="14">
        <v>4.4852347479524264</v>
      </c>
      <c r="J30" s="4">
        <v>2.0415900548094506E-3</v>
      </c>
      <c r="K30" s="4">
        <v>0.42027554578623938</v>
      </c>
      <c r="L30" s="4">
        <v>1.30972445421376</v>
      </c>
      <c r="M30" s="4">
        <v>0.42027554578623938</v>
      </c>
      <c r="N30" s="4">
        <v>1.30972445421376</v>
      </c>
    </row>
    <row r="34" spans="6:7">
      <c r="F34" t="s">
        <v>47</v>
      </c>
    </row>
    <row r="35" spans="6:7" ht="13.8" thickBot="1"/>
    <row r="36" spans="6:7">
      <c r="F36" s="5" t="s">
        <v>48</v>
      </c>
      <c r="G36" s="5" t="s">
        <v>6</v>
      </c>
    </row>
    <row r="37" spans="6:7">
      <c r="F37" s="2">
        <v>4.166666666666667</v>
      </c>
      <c r="G37" s="2">
        <v>7.97</v>
      </c>
    </row>
    <row r="38" spans="6:7">
      <c r="F38" s="2">
        <v>12.5</v>
      </c>
      <c r="G38" s="2">
        <v>9.41</v>
      </c>
    </row>
    <row r="39" spans="6:7">
      <c r="F39" s="2">
        <v>20.833333333333336</v>
      </c>
      <c r="G39" s="2">
        <v>9.6199999999999992</v>
      </c>
    </row>
    <row r="40" spans="6:7">
      <c r="F40" s="2">
        <v>29.166666666666668</v>
      </c>
      <c r="G40" s="2">
        <v>12.52</v>
      </c>
    </row>
    <row r="41" spans="6:7">
      <c r="F41" s="2">
        <v>37.5</v>
      </c>
      <c r="G41" s="2">
        <v>12.57</v>
      </c>
    </row>
    <row r="42" spans="6:7">
      <c r="F42" s="2">
        <v>45.833333333333336</v>
      </c>
      <c r="G42" s="2">
        <v>13.78</v>
      </c>
    </row>
    <row r="43" spans="6:7">
      <c r="F43" s="2">
        <v>54.166666666666664</v>
      </c>
      <c r="G43" s="2">
        <v>13.81</v>
      </c>
    </row>
    <row r="44" spans="6:7">
      <c r="F44" s="2">
        <v>62.5</v>
      </c>
      <c r="G44" s="2">
        <v>13.89</v>
      </c>
    </row>
    <row r="45" spans="6:7">
      <c r="F45" s="2">
        <v>70.833333333333343</v>
      </c>
      <c r="G45" s="2">
        <v>13.89</v>
      </c>
    </row>
    <row r="46" spans="6:7">
      <c r="F46" s="2">
        <v>79.166666666666671</v>
      </c>
      <c r="G46" s="2">
        <v>14.06</v>
      </c>
    </row>
    <row r="47" spans="6:7">
      <c r="F47" s="2">
        <v>87.500000000000014</v>
      </c>
      <c r="G47" s="2">
        <v>14.64</v>
      </c>
    </row>
    <row r="48" spans="6:7" ht="13.8" thickBot="1">
      <c r="F48" s="4">
        <v>95.833333333333343</v>
      </c>
      <c r="G48" s="4">
        <v>14.72</v>
      </c>
    </row>
  </sheetData>
  <sortState ref="G37:G48">
    <sortCondition ref="G37"/>
  </sortState>
  <mergeCells count="1">
    <mergeCell ref="B1:C1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B26" sqref="B26"/>
    </sheetView>
  </sheetViews>
  <sheetFormatPr defaultRowHeight="13.2"/>
  <cols>
    <col min="1" max="1" width="12.77734375" customWidth="1"/>
    <col min="2" max="2" width="12.77734375" bestFit="1" customWidth="1"/>
    <col min="6" max="6" width="11" bestFit="1" customWidth="1"/>
    <col min="7" max="7" width="9.5546875" bestFit="1" customWidth="1"/>
    <col min="8" max="8" width="5.5546875" bestFit="1" customWidth="1"/>
    <col min="9" max="10" width="6.5546875" bestFit="1" customWidth="1"/>
    <col min="11" max="11" width="2.21875" customWidth="1"/>
  </cols>
  <sheetData>
    <row r="1" spans="1:13">
      <c r="F1" s="5"/>
      <c r="G1" s="5" t="s">
        <v>41</v>
      </c>
    </row>
    <row r="2" spans="1:13">
      <c r="A2" s="2" t="s">
        <v>54</v>
      </c>
      <c r="B2" s="2">
        <v>0.66806935767678111</v>
      </c>
      <c r="F2" s="2" t="s">
        <v>39</v>
      </c>
      <c r="G2" s="7">
        <v>12.573333333333332</v>
      </c>
    </row>
    <row r="3" spans="1:13">
      <c r="F3" s="2" t="s">
        <v>49</v>
      </c>
      <c r="G3" s="7">
        <v>1.5483333333333342</v>
      </c>
    </row>
    <row r="4" spans="1:13">
      <c r="F4" s="2" t="s">
        <v>51</v>
      </c>
      <c r="G4" s="7">
        <v>-1.1600000000000006</v>
      </c>
    </row>
    <row r="5" spans="1:13" ht="13.8" thickBot="1">
      <c r="F5" s="4" t="s">
        <v>24</v>
      </c>
      <c r="G5" s="4">
        <v>0.86499999999999977</v>
      </c>
    </row>
    <row r="6" spans="1:13">
      <c r="A6" s="15" t="s">
        <v>30</v>
      </c>
      <c r="B6" s="16" t="s">
        <v>50</v>
      </c>
      <c r="C6" s="16" t="s">
        <v>52</v>
      </c>
      <c r="D6" s="16" t="s">
        <v>53</v>
      </c>
    </row>
    <row r="7" spans="1:13">
      <c r="A7" s="17">
        <v>14.72</v>
      </c>
      <c r="B7" s="16">
        <v>1</v>
      </c>
      <c r="C7" s="16">
        <v>-1</v>
      </c>
      <c r="D7" s="16">
        <v>-1</v>
      </c>
      <c r="E7" s="22">
        <f>B7*$G$3+C7*$G$4+D7*$G$5</f>
        <v>1.843333333333335</v>
      </c>
      <c r="G7" s="21">
        <v>0.47666666666666613</v>
      </c>
    </row>
    <row r="8" spans="1:13">
      <c r="A8" s="17">
        <v>14.64</v>
      </c>
      <c r="B8" s="16">
        <v>1</v>
      </c>
      <c r="C8" s="16">
        <v>-1</v>
      </c>
      <c r="D8" s="16">
        <v>-1</v>
      </c>
      <c r="E8" s="22">
        <f t="shared" ref="E8:E18" si="0">B8*$G$3+C8*$G$4+D8*$G$5</f>
        <v>1.843333333333335</v>
      </c>
      <c r="G8" s="21">
        <v>0.47666666666666613</v>
      </c>
    </row>
    <row r="9" spans="1:13">
      <c r="A9" s="17">
        <v>13.89</v>
      </c>
      <c r="B9" s="16">
        <v>1</v>
      </c>
      <c r="C9" s="16">
        <v>-1</v>
      </c>
      <c r="D9" s="16">
        <v>-1</v>
      </c>
      <c r="E9" s="22">
        <f t="shared" si="0"/>
        <v>1.843333333333335</v>
      </c>
      <c r="G9" s="21">
        <v>0.47666666666666613</v>
      </c>
    </row>
    <row r="10" spans="1:13">
      <c r="A10" s="17">
        <v>12.52</v>
      </c>
      <c r="B10" s="16">
        <v>-1</v>
      </c>
      <c r="C10" s="16">
        <v>-1</v>
      </c>
      <c r="D10" s="16">
        <v>1</v>
      </c>
      <c r="E10" s="22">
        <f t="shared" si="0"/>
        <v>0.47666666666666613</v>
      </c>
      <c r="G10" s="21">
        <v>1.2533333333333334</v>
      </c>
    </row>
    <row r="11" spans="1:13">
      <c r="A11" s="17">
        <v>12.57</v>
      </c>
      <c r="B11" s="16">
        <v>-1</v>
      </c>
      <c r="C11" s="16">
        <v>-1</v>
      </c>
      <c r="D11" s="16">
        <v>1</v>
      </c>
      <c r="E11" s="22">
        <f t="shared" si="0"/>
        <v>0.47666666666666613</v>
      </c>
      <c r="G11" s="21">
        <v>1.2533333333333334</v>
      </c>
      <c r="J11" s="11" t="s">
        <v>55</v>
      </c>
      <c r="K11" s="11"/>
      <c r="L11" s="11" t="s">
        <v>62</v>
      </c>
      <c r="M11" s="11" t="s">
        <v>56</v>
      </c>
    </row>
    <row r="12" spans="1:13">
      <c r="A12" s="17">
        <v>14.06</v>
      </c>
      <c r="B12" s="16">
        <v>-1</v>
      </c>
      <c r="C12" s="16">
        <v>-1</v>
      </c>
      <c r="D12" s="16">
        <v>1</v>
      </c>
      <c r="E12" s="22">
        <f t="shared" si="0"/>
        <v>0.47666666666666613</v>
      </c>
      <c r="G12" s="21">
        <v>1.2533333333333334</v>
      </c>
      <c r="H12" s="22">
        <f>(G12+G13)/2</f>
        <v>1.5483333333333342</v>
      </c>
      <c r="I12" s="21">
        <f>H12*1.5*2.5</f>
        <v>5.8062500000000039</v>
      </c>
      <c r="J12" s="24">
        <f>H12*1.5</f>
        <v>2.3225000000000016</v>
      </c>
      <c r="L12" s="21">
        <v>2.1788128271650695</v>
      </c>
      <c r="M12" s="23">
        <f>J12*L12</f>
        <v>5.0602927910908777</v>
      </c>
    </row>
    <row r="13" spans="1:13">
      <c r="A13" s="17">
        <v>13.81</v>
      </c>
      <c r="B13" s="16">
        <v>1</v>
      </c>
      <c r="C13" s="16">
        <v>1</v>
      </c>
      <c r="D13" s="16">
        <v>1</v>
      </c>
      <c r="E13" s="22">
        <f t="shared" si="0"/>
        <v>1.2533333333333334</v>
      </c>
      <c r="G13" s="21">
        <v>1.843333333333335</v>
      </c>
    </row>
    <row r="14" spans="1:13">
      <c r="A14" s="17">
        <v>13.78</v>
      </c>
      <c r="B14" s="16">
        <v>1</v>
      </c>
      <c r="C14" s="16">
        <v>1</v>
      </c>
      <c r="D14" s="16">
        <v>1</v>
      </c>
      <c r="E14" s="22">
        <f t="shared" si="0"/>
        <v>1.2533333333333334</v>
      </c>
      <c r="G14" s="21">
        <v>1.843333333333335</v>
      </c>
    </row>
    <row r="15" spans="1:13">
      <c r="A15" s="17">
        <v>13.89</v>
      </c>
      <c r="B15" s="16">
        <v>1</v>
      </c>
      <c r="C15" s="16">
        <v>1</v>
      </c>
      <c r="D15" s="16">
        <v>1</v>
      </c>
      <c r="E15" s="22">
        <f t="shared" si="0"/>
        <v>1.2533333333333334</v>
      </c>
      <c r="G15" s="21">
        <v>1.843333333333335</v>
      </c>
    </row>
    <row r="16" spans="1:13">
      <c r="A16" s="17">
        <v>9.6199999999999992</v>
      </c>
      <c r="B16" s="16">
        <v>-1</v>
      </c>
      <c r="C16" s="16">
        <v>1</v>
      </c>
      <c r="D16" s="16">
        <v>-1</v>
      </c>
      <c r="E16" s="22">
        <f t="shared" si="0"/>
        <v>-3.5733333333333346</v>
      </c>
      <c r="G16" s="21">
        <v>3.5733333333333301</v>
      </c>
    </row>
    <row r="17" spans="1:13">
      <c r="A17" s="17">
        <v>7.97</v>
      </c>
      <c r="B17" s="16">
        <v>-1</v>
      </c>
      <c r="C17" s="16">
        <v>1</v>
      </c>
      <c r="D17" s="16">
        <v>-1</v>
      </c>
      <c r="E17" s="22">
        <f t="shared" si="0"/>
        <v>-3.5733333333333346</v>
      </c>
      <c r="G17" s="21">
        <v>3.5733333333333301</v>
      </c>
    </row>
    <row r="18" spans="1:13">
      <c r="A18" s="17">
        <v>9.41</v>
      </c>
      <c r="B18" s="16">
        <v>-1</v>
      </c>
      <c r="C18" s="16">
        <v>1</v>
      </c>
      <c r="D18" s="16">
        <v>-1</v>
      </c>
      <c r="E18" s="22">
        <f t="shared" si="0"/>
        <v>-3.5733333333333346</v>
      </c>
      <c r="G18" s="21">
        <v>3.5733333333333301</v>
      </c>
    </row>
    <row r="20" spans="1:13">
      <c r="E20" s="21"/>
      <c r="F20" s="21"/>
      <c r="G20" s="21"/>
      <c r="J20">
        <v>2.306</v>
      </c>
      <c r="M20" s="22">
        <f>J20*L12</f>
        <v>5.0243423794426505</v>
      </c>
    </row>
    <row r="21" spans="1:13">
      <c r="E21" s="21"/>
      <c r="F21" s="21"/>
      <c r="G21" s="21"/>
    </row>
    <row r="22" spans="1:13">
      <c r="E22" s="21"/>
      <c r="F22" s="21"/>
      <c r="G22" s="21"/>
    </row>
    <row r="23" spans="1:13">
      <c r="E23" s="21"/>
      <c r="F23" s="21"/>
      <c r="G23" s="21"/>
    </row>
    <row r="24" spans="1:13">
      <c r="E24" s="21"/>
      <c r="F24" s="21"/>
      <c r="G24" s="21"/>
    </row>
    <row r="25" spans="1:13">
      <c r="E25" s="21"/>
      <c r="F25" s="21"/>
      <c r="G25" s="21"/>
    </row>
    <row r="26" spans="1:13">
      <c r="E26" s="21"/>
      <c r="F26" s="21"/>
      <c r="G26" s="21"/>
    </row>
    <row r="27" spans="1:13">
      <c r="E27" s="21"/>
      <c r="F27" s="21"/>
      <c r="G27" s="21"/>
    </row>
    <row r="28" spans="1:13">
      <c r="E28" s="21"/>
      <c r="F28" s="21"/>
      <c r="G28" s="21"/>
    </row>
    <row r="29" spans="1:13">
      <c r="E29" s="21"/>
      <c r="F29" s="21"/>
      <c r="G29" s="21"/>
    </row>
    <row r="30" spans="1:13">
      <c r="E30" s="21"/>
      <c r="F30" s="21"/>
      <c r="G30" s="21"/>
    </row>
    <row r="31" spans="1:13">
      <c r="E31" s="21"/>
      <c r="F31" s="21"/>
      <c r="G31" s="21"/>
    </row>
  </sheetData>
  <sortState ref="G20:G31">
    <sortCondition ref="G20"/>
  </sortState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selection activeCell="D11" sqref="D11"/>
    </sheetView>
  </sheetViews>
  <sheetFormatPr defaultRowHeight="18"/>
  <cols>
    <col min="1" max="1" width="8.88671875" style="27"/>
    <col min="2" max="2" width="19" style="27" hidden="1" customWidth="1"/>
    <col min="3" max="3" width="17.88671875" style="27" bestFit="1" customWidth="1"/>
    <col min="4" max="4" width="20.109375" style="27" bestFit="1" customWidth="1"/>
    <col min="5" max="16384" width="8.88671875" style="27"/>
  </cols>
  <sheetData>
    <row r="1" spans="1:4">
      <c r="A1" s="25"/>
      <c r="B1" s="26" t="s">
        <v>57</v>
      </c>
      <c r="C1" s="26" t="s">
        <v>58</v>
      </c>
      <c r="D1" s="26" t="s">
        <v>59</v>
      </c>
    </row>
    <row r="2" spans="1:4">
      <c r="A2" s="25"/>
      <c r="B2" s="28" t="s">
        <v>60</v>
      </c>
      <c r="C2" s="28" t="s">
        <v>60</v>
      </c>
      <c r="D2" s="28" t="s">
        <v>60</v>
      </c>
    </row>
    <row r="3" spans="1:4">
      <c r="A3" s="29" t="s">
        <v>61</v>
      </c>
      <c r="B3" s="30">
        <v>0.1</v>
      </c>
      <c r="C3" s="30">
        <v>0.05</v>
      </c>
      <c r="D3" s="30">
        <v>0.01</v>
      </c>
    </row>
    <row r="4" spans="1:4">
      <c r="A4" s="25">
        <v>1</v>
      </c>
      <c r="B4" s="27">
        <f>TINV(B$3,$A4)</f>
        <v>6.3137515135738624</v>
      </c>
      <c r="C4" s="27">
        <f>TINV(C$3,$A4)</f>
        <v>12.70620473398699</v>
      </c>
      <c r="D4" s="27">
        <f>TINV(D$3,$A4)</f>
        <v>63.656741151954634</v>
      </c>
    </row>
    <row r="5" spans="1:4">
      <c r="A5" s="25">
        <v>2</v>
      </c>
      <c r="B5" s="27">
        <f t="shared" ref="B5:D20" si="0">TINV(B$3,$A5)</f>
        <v>2.919985580097558</v>
      </c>
      <c r="C5" s="27">
        <f t="shared" si="0"/>
        <v>4.3026527295445423</v>
      </c>
      <c r="D5" s="27">
        <f t="shared" si="0"/>
        <v>9.9248432004747045</v>
      </c>
    </row>
    <row r="6" spans="1:4">
      <c r="A6" s="25">
        <v>3</v>
      </c>
      <c r="B6" s="27">
        <f t="shared" si="0"/>
        <v>2.353363434533132</v>
      </c>
      <c r="C6" s="27">
        <f t="shared" si="0"/>
        <v>3.1824463048868799</v>
      </c>
      <c r="D6" s="27">
        <f t="shared" si="0"/>
        <v>5.8409093094322149</v>
      </c>
    </row>
    <row r="7" spans="1:4">
      <c r="A7" s="25">
        <v>4</v>
      </c>
      <c r="B7" s="27">
        <f t="shared" si="0"/>
        <v>2.1318467819039775</v>
      </c>
      <c r="C7" s="27">
        <f t="shared" si="0"/>
        <v>2.7764451050438028</v>
      </c>
      <c r="D7" s="27">
        <f t="shared" si="0"/>
        <v>4.6040948712322471</v>
      </c>
    </row>
    <row r="8" spans="1:4">
      <c r="A8" s="25">
        <v>5</v>
      </c>
      <c r="B8" s="27">
        <f t="shared" si="0"/>
        <v>2.0150483720881205</v>
      </c>
      <c r="C8" s="27">
        <f t="shared" si="0"/>
        <v>2.5705818346975402</v>
      </c>
      <c r="D8" s="27">
        <f t="shared" si="0"/>
        <v>4.032142983343908</v>
      </c>
    </row>
    <row r="9" spans="1:4">
      <c r="A9" s="25">
        <v>6</v>
      </c>
      <c r="B9" s="27">
        <f t="shared" si="0"/>
        <v>1.943180274291977</v>
      </c>
      <c r="C9" s="27">
        <f t="shared" si="0"/>
        <v>2.4469118464326822</v>
      </c>
      <c r="D9" s="27">
        <f t="shared" si="0"/>
        <v>3.7074280203872148</v>
      </c>
    </row>
    <row r="10" spans="1:4">
      <c r="A10" s="25">
        <v>7</v>
      </c>
      <c r="B10" s="27">
        <f t="shared" si="0"/>
        <v>1.894578603655801</v>
      </c>
      <c r="C10" s="27">
        <f t="shared" si="0"/>
        <v>2.3646242509493192</v>
      </c>
      <c r="D10" s="27">
        <f t="shared" si="0"/>
        <v>3.4994832972544687</v>
      </c>
    </row>
    <row r="11" spans="1:4">
      <c r="A11" s="25">
        <v>8</v>
      </c>
      <c r="B11" s="27">
        <f t="shared" si="0"/>
        <v>1.8595480333018273</v>
      </c>
      <c r="C11" s="27">
        <f t="shared" si="0"/>
        <v>2.3060041332991172</v>
      </c>
      <c r="D11" s="27">
        <f t="shared" si="0"/>
        <v>3.3553873311348408</v>
      </c>
    </row>
    <row r="12" spans="1:4">
      <c r="A12" s="25">
        <v>9</v>
      </c>
      <c r="B12" s="27">
        <f t="shared" si="0"/>
        <v>1.83311292255007</v>
      </c>
      <c r="C12" s="27">
        <f t="shared" si="0"/>
        <v>2.2621571581735829</v>
      </c>
      <c r="D12" s="27">
        <f t="shared" si="0"/>
        <v>3.2498355411274824</v>
      </c>
    </row>
    <row r="13" spans="1:4">
      <c r="A13" s="25">
        <v>10</v>
      </c>
      <c r="B13" s="27">
        <f t="shared" si="0"/>
        <v>1.8124611021972235</v>
      </c>
      <c r="C13" s="27">
        <f t="shared" si="0"/>
        <v>2.2281388424258681</v>
      </c>
      <c r="D13" s="27">
        <f t="shared" si="0"/>
        <v>3.1692726716091739</v>
      </c>
    </row>
    <row r="14" spans="1:4">
      <c r="A14" s="25">
        <v>11</v>
      </c>
      <c r="B14" s="27">
        <f t="shared" si="0"/>
        <v>1.7958848142321888</v>
      </c>
      <c r="C14" s="27">
        <f t="shared" si="0"/>
        <v>2.2009851587218421</v>
      </c>
      <c r="D14" s="27">
        <f t="shared" si="0"/>
        <v>3.1058065135821673</v>
      </c>
    </row>
    <row r="15" spans="1:4">
      <c r="A15" s="31">
        <v>12</v>
      </c>
      <c r="B15" s="27">
        <f t="shared" si="0"/>
        <v>1.7822875476056765</v>
      </c>
      <c r="C15" s="32">
        <f t="shared" si="0"/>
        <v>2.1788128271650695</v>
      </c>
      <c r="D15" s="27">
        <f t="shared" si="0"/>
        <v>3.0545395859505025</v>
      </c>
    </row>
    <row r="16" spans="1:4">
      <c r="A16" s="25">
        <v>13</v>
      </c>
      <c r="B16" s="27">
        <f t="shared" si="0"/>
        <v>1.7709333826482787</v>
      </c>
      <c r="C16" s="27">
        <f t="shared" si="0"/>
        <v>2.1603686522485352</v>
      </c>
      <c r="D16" s="27">
        <f t="shared" si="0"/>
        <v>3.0122758331349129</v>
      </c>
    </row>
    <row r="17" spans="1:4">
      <c r="A17" s="25">
        <v>14</v>
      </c>
      <c r="B17" s="27">
        <f t="shared" si="0"/>
        <v>1.7613101150619617</v>
      </c>
      <c r="C17" s="27">
        <f t="shared" si="0"/>
        <v>2.1447866812820848</v>
      </c>
      <c r="D17" s="27">
        <f t="shared" si="0"/>
        <v>2.976842733953295</v>
      </c>
    </row>
    <row r="18" spans="1:4">
      <c r="A18" s="25">
        <v>15</v>
      </c>
      <c r="B18" s="27">
        <f t="shared" si="0"/>
        <v>1.7530503252078615</v>
      </c>
      <c r="C18" s="27">
        <f t="shared" si="0"/>
        <v>2.1314495356759524</v>
      </c>
      <c r="D18" s="27">
        <f t="shared" si="0"/>
        <v>2.9467128828348832</v>
      </c>
    </row>
    <row r="19" spans="1:4">
      <c r="A19" s="25">
        <v>16</v>
      </c>
      <c r="B19" s="27">
        <f t="shared" si="0"/>
        <v>1.7458836689428874</v>
      </c>
      <c r="C19" s="27">
        <f t="shared" si="0"/>
        <v>2.119905285162579</v>
      </c>
      <c r="D19" s="27">
        <f t="shared" si="0"/>
        <v>2.9207816214826163</v>
      </c>
    </row>
    <row r="20" spans="1:4">
      <c r="A20" s="25">
        <v>17</v>
      </c>
      <c r="B20" s="27">
        <f t="shared" si="0"/>
        <v>1.7396067156488346</v>
      </c>
      <c r="C20" s="27">
        <f t="shared" si="0"/>
        <v>2.1098155585926612</v>
      </c>
      <c r="D20" s="27">
        <f t="shared" si="0"/>
        <v>2.8982305183425119</v>
      </c>
    </row>
    <row r="21" spans="1:4">
      <c r="A21" s="25">
        <v>18</v>
      </c>
      <c r="B21" s="27">
        <f t="shared" ref="B21:D84" si="1">TINV(B$3,$A21)</f>
        <v>1.7340635923093939</v>
      </c>
      <c r="C21" s="27">
        <f t="shared" si="1"/>
        <v>2.1009220368611805</v>
      </c>
      <c r="D21" s="27">
        <f t="shared" si="1"/>
        <v>2.8784404709116362</v>
      </c>
    </row>
    <row r="22" spans="1:4">
      <c r="A22" s="25">
        <v>19</v>
      </c>
      <c r="B22" s="27">
        <f t="shared" si="1"/>
        <v>1.7291327924721895</v>
      </c>
      <c r="C22" s="27">
        <f t="shared" si="1"/>
        <v>2.0930240498548649</v>
      </c>
      <c r="D22" s="27">
        <f t="shared" si="1"/>
        <v>2.8609346040387695</v>
      </c>
    </row>
    <row r="23" spans="1:4">
      <c r="A23" s="25">
        <v>20</v>
      </c>
      <c r="B23" s="27">
        <f t="shared" si="1"/>
        <v>1.7247182182137983</v>
      </c>
      <c r="C23" s="27">
        <f t="shared" si="1"/>
        <v>2.0859634412955419</v>
      </c>
      <c r="D23" s="27">
        <f t="shared" si="1"/>
        <v>2.8453397066478177</v>
      </c>
    </row>
    <row r="24" spans="1:4">
      <c r="A24" s="25">
        <v>21</v>
      </c>
      <c r="B24" s="27">
        <f t="shared" si="1"/>
        <v>1.7207428714853461</v>
      </c>
      <c r="C24" s="27">
        <f t="shared" si="1"/>
        <v>2.0796138370827224</v>
      </c>
      <c r="D24" s="27">
        <f t="shared" si="1"/>
        <v>2.8313595540559779</v>
      </c>
    </row>
    <row r="25" spans="1:4">
      <c r="A25" s="25">
        <v>22</v>
      </c>
      <c r="B25" s="27">
        <f t="shared" si="1"/>
        <v>1.7171443354398259</v>
      </c>
      <c r="C25" s="27">
        <f t="shared" si="1"/>
        <v>2.0738730583156064</v>
      </c>
      <c r="D25" s="27">
        <f t="shared" si="1"/>
        <v>2.818756055685423</v>
      </c>
    </row>
    <row r="26" spans="1:4">
      <c r="A26" s="25">
        <v>23</v>
      </c>
      <c r="B26" s="27">
        <f t="shared" si="1"/>
        <v>1.7138715170749599</v>
      </c>
      <c r="C26" s="27">
        <f t="shared" si="1"/>
        <v>2.0686575986105389</v>
      </c>
      <c r="D26" s="27">
        <f t="shared" si="1"/>
        <v>2.807335677788104</v>
      </c>
    </row>
    <row r="27" spans="1:4">
      <c r="A27" s="25">
        <v>24</v>
      </c>
      <c r="B27" s="27">
        <f t="shared" si="1"/>
        <v>1.710882066733471</v>
      </c>
      <c r="C27" s="27">
        <f t="shared" si="1"/>
        <v>2.0638985473180682</v>
      </c>
      <c r="D27" s="27">
        <f t="shared" si="1"/>
        <v>2.7969394976065445</v>
      </c>
    </row>
    <row r="28" spans="1:4">
      <c r="A28" s="25">
        <v>25</v>
      </c>
      <c r="B28" s="27">
        <f t="shared" si="1"/>
        <v>1.7081407452327646</v>
      </c>
      <c r="C28" s="27">
        <f t="shared" si="1"/>
        <v>2.0595385356585911</v>
      </c>
      <c r="D28" s="27">
        <f t="shared" si="1"/>
        <v>2.7874358052060133</v>
      </c>
    </row>
    <row r="29" spans="1:4">
      <c r="A29" s="25">
        <v>26</v>
      </c>
      <c r="B29" s="27">
        <f t="shared" si="1"/>
        <v>1.7056179005492731</v>
      </c>
      <c r="C29" s="27">
        <f t="shared" si="1"/>
        <v>2.0555294184806892</v>
      </c>
      <c r="D29" s="27">
        <f t="shared" si="1"/>
        <v>2.7787145234414226</v>
      </c>
    </row>
    <row r="30" spans="1:4">
      <c r="A30" s="25">
        <v>27</v>
      </c>
      <c r="B30" s="27">
        <f t="shared" si="1"/>
        <v>1.7032884229680842</v>
      </c>
      <c r="C30" s="27">
        <f t="shared" si="1"/>
        <v>2.0518304929706748</v>
      </c>
      <c r="D30" s="27">
        <f t="shared" si="1"/>
        <v>2.7706829457059454</v>
      </c>
    </row>
    <row r="31" spans="1:4">
      <c r="A31" s="25">
        <v>28</v>
      </c>
      <c r="B31" s="27">
        <f t="shared" si="1"/>
        <v>1.7011309076118102</v>
      </c>
      <c r="C31" s="27">
        <f t="shared" si="1"/>
        <v>2.0484071146628864</v>
      </c>
      <c r="D31" s="27">
        <f t="shared" si="1"/>
        <v>2.7632624424106096</v>
      </c>
    </row>
    <row r="32" spans="1:4">
      <c r="A32" s="25">
        <v>29</v>
      </c>
      <c r="B32" s="27">
        <f t="shared" si="1"/>
        <v>1.6991269956228652</v>
      </c>
      <c r="C32" s="27">
        <f t="shared" si="1"/>
        <v>2.0452296111085477</v>
      </c>
      <c r="D32" s="27">
        <f t="shared" si="1"/>
        <v>2.7563859020980566</v>
      </c>
    </row>
    <row r="33" spans="1:4">
      <c r="A33" s="25">
        <v>30</v>
      </c>
      <c r="B33" s="27">
        <f t="shared" si="1"/>
        <v>1.6972608510721257</v>
      </c>
      <c r="C33" s="27">
        <f t="shared" si="1"/>
        <v>2.0422724493667923</v>
      </c>
      <c r="D33" s="27">
        <f t="shared" si="1"/>
        <v>2.7499956517557429</v>
      </c>
    </row>
    <row r="34" spans="1:4">
      <c r="A34" s="25">
        <v>31</v>
      </c>
      <c r="B34" s="27">
        <f t="shared" si="1"/>
        <v>1.6955187420618447</v>
      </c>
      <c r="C34" s="27">
        <f t="shared" si="1"/>
        <v>2.0395134384415083</v>
      </c>
      <c r="D34" s="27">
        <f t="shared" si="1"/>
        <v>2.7440419172251325</v>
      </c>
    </row>
    <row r="35" spans="1:4">
      <c r="A35" s="25">
        <v>32</v>
      </c>
      <c r="B35" s="27">
        <f t="shared" si="1"/>
        <v>1.6938887025919045</v>
      </c>
      <c r="C35" s="27">
        <f t="shared" si="1"/>
        <v>2.0369333344070331</v>
      </c>
      <c r="D35" s="27">
        <f t="shared" si="1"/>
        <v>2.7384814796670156</v>
      </c>
    </row>
    <row r="36" spans="1:4">
      <c r="A36" s="25">
        <v>33</v>
      </c>
      <c r="B36" s="27">
        <f t="shared" si="1"/>
        <v>1.6923602575919827</v>
      </c>
      <c r="C36" s="27">
        <f t="shared" si="1"/>
        <v>2.0345152872214092</v>
      </c>
      <c r="D36" s="27">
        <f t="shared" si="1"/>
        <v>2.7332766397116544</v>
      </c>
    </row>
    <row r="37" spans="1:4">
      <c r="A37" s="25">
        <v>34</v>
      </c>
      <c r="B37" s="27">
        <f t="shared" si="1"/>
        <v>1.6909241977712473</v>
      </c>
      <c r="C37" s="27">
        <f t="shared" si="1"/>
        <v>2.032244497839593</v>
      </c>
      <c r="D37" s="27">
        <f t="shared" si="1"/>
        <v>2.7283943641200414</v>
      </c>
    </row>
    <row r="38" spans="1:4">
      <c r="A38" s="25">
        <v>35</v>
      </c>
      <c r="B38" s="27">
        <f t="shared" si="1"/>
        <v>1.6895724395467924</v>
      </c>
      <c r="C38" s="27">
        <f t="shared" si="1"/>
        <v>2.0301079154483119</v>
      </c>
      <c r="D38" s="27">
        <f t="shared" si="1"/>
        <v>2.7238055859289698</v>
      </c>
    </row>
    <row r="39" spans="1:4">
      <c r="A39" s="25">
        <v>36</v>
      </c>
      <c r="B39" s="27">
        <f t="shared" si="1"/>
        <v>1.6882976937289298</v>
      </c>
      <c r="C39" s="27">
        <f t="shared" si="1"/>
        <v>2.0280939867826753</v>
      </c>
      <c r="D39" s="27">
        <f t="shared" si="1"/>
        <v>2.7194846268260839</v>
      </c>
    </row>
    <row r="40" spans="1:4">
      <c r="A40" s="25">
        <v>37</v>
      </c>
      <c r="B40" s="27">
        <f t="shared" si="1"/>
        <v>1.6870935969261573</v>
      </c>
      <c r="C40" s="27">
        <f t="shared" si="1"/>
        <v>2.0261924473658048</v>
      </c>
      <c r="D40" s="27">
        <f t="shared" si="1"/>
        <v>2.7154087175655235</v>
      </c>
    </row>
    <row r="41" spans="1:4">
      <c r="A41" s="25">
        <v>38</v>
      </c>
      <c r="B41" s="27">
        <f t="shared" si="1"/>
        <v>1.6859544606360437</v>
      </c>
      <c r="C41" s="27">
        <f t="shared" si="1"/>
        <v>2.0243941467155704</v>
      </c>
      <c r="D41" s="27">
        <f t="shared" si="1"/>
        <v>2.7115575975529884</v>
      </c>
    </row>
    <row r="42" spans="1:4">
      <c r="A42" s="25">
        <v>39</v>
      </c>
      <c r="B42" s="27">
        <f t="shared" si="1"/>
        <v>1.6848751221817824</v>
      </c>
      <c r="C42" s="27">
        <f t="shared" si="1"/>
        <v>2.0226909012420426</v>
      </c>
      <c r="D42" s="27">
        <f t="shared" si="1"/>
        <v>2.7079131787675221</v>
      </c>
    </row>
    <row r="43" spans="1:4">
      <c r="A43" s="25">
        <v>40</v>
      </c>
      <c r="B43" s="27">
        <f t="shared" si="1"/>
        <v>1.6838510138074252</v>
      </c>
      <c r="C43" s="27">
        <f t="shared" si="1"/>
        <v>2.0210753698504513</v>
      </c>
      <c r="D43" s="27">
        <f t="shared" si="1"/>
        <v>2.704459262279225</v>
      </c>
    </row>
    <row r="44" spans="1:4">
      <c r="A44" s="25">
        <v>41</v>
      </c>
      <c r="B44" s="27">
        <f t="shared" si="1"/>
        <v>1.6828780026054768</v>
      </c>
      <c r="C44" s="27">
        <f t="shared" si="1"/>
        <v>2.0195409482641882</v>
      </c>
      <c r="D44" s="27">
        <f t="shared" si="1"/>
        <v>2.7011812980077474</v>
      </c>
    </row>
    <row r="45" spans="1:4">
      <c r="A45" s="25">
        <v>42</v>
      </c>
      <c r="B45" s="27">
        <f t="shared" si="1"/>
        <v>1.681952357941277</v>
      </c>
      <c r="C45" s="27">
        <f t="shared" si="1"/>
        <v>2.0180816788621767</v>
      </c>
      <c r="D45" s="27">
        <f t="shared" si="1"/>
        <v>2.6980661802199943</v>
      </c>
    </row>
    <row r="46" spans="1:4">
      <c r="A46" s="25">
        <v>43</v>
      </c>
      <c r="B46" s="27">
        <f t="shared" si="1"/>
        <v>1.6810707036772334</v>
      </c>
      <c r="C46" s="27">
        <f t="shared" si="1"/>
        <v>2.0166921734373453</v>
      </c>
      <c r="D46" s="27">
        <f t="shared" si="1"/>
        <v>2.6951020727167805</v>
      </c>
    </row>
    <row r="47" spans="1:4">
      <c r="A47" s="25">
        <v>44</v>
      </c>
      <c r="B47" s="27">
        <f t="shared" si="1"/>
        <v>1.6802299770477047</v>
      </c>
      <c r="C47" s="27">
        <f t="shared" si="1"/>
        <v>2.0153675467665533</v>
      </c>
      <c r="D47" s="27">
        <f t="shared" si="1"/>
        <v>2.6922782588002079</v>
      </c>
    </row>
    <row r="48" spans="1:4">
      <c r="A48" s="25">
        <v>45</v>
      </c>
      <c r="B48" s="27">
        <f t="shared" si="1"/>
        <v>1.6794273931286741</v>
      </c>
      <c r="C48" s="27">
        <f t="shared" si="1"/>
        <v>2.0141033592669686</v>
      </c>
      <c r="D48" s="27">
        <f t="shared" si="1"/>
        <v>2.6895850120195695</v>
      </c>
    </row>
    <row r="49" spans="1:4">
      <c r="A49" s="25">
        <v>46</v>
      </c>
      <c r="B49" s="27">
        <f t="shared" si="1"/>
        <v>1.6786604140340633</v>
      </c>
      <c r="C49" s="27">
        <f t="shared" si="1"/>
        <v>2.0128955673215021</v>
      </c>
      <c r="D49" s="27">
        <f t="shared" si="1"/>
        <v>2.6870134844151634</v>
      </c>
    </row>
    <row r="50" spans="1:4">
      <c r="A50" s="25">
        <v>47</v>
      </c>
      <c r="B50" s="27">
        <f t="shared" si="1"/>
        <v>1.6779267221196164</v>
      </c>
      <c r="C50" s="27">
        <f t="shared" si="1"/>
        <v>2.0117404801029952</v>
      </c>
      <c r="D50" s="27">
        <f t="shared" si="1"/>
        <v>2.6845556095584486</v>
      </c>
    </row>
    <row r="51" spans="1:4">
      <c r="A51" s="25">
        <v>48</v>
      </c>
      <c r="B51" s="27">
        <f t="shared" si="1"/>
        <v>1.6772241966028223</v>
      </c>
      <c r="C51" s="27">
        <f t="shared" si="1"/>
        <v>2.0106347219262766</v>
      </c>
      <c r="D51" s="27">
        <f t="shared" si="1"/>
        <v>2.682204018152655</v>
      </c>
    </row>
    <row r="52" spans="1:4">
      <c r="A52" s="25">
        <v>49</v>
      </c>
      <c r="B52" s="27">
        <f t="shared" si="1"/>
        <v>1.6765508930959223</v>
      </c>
      <c r="C52" s="27">
        <f t="shared" si="1"/>
        <v>2.009575199320242</v>
      </c>
      <c r="D52" s="27">
        <f t="shared" si="1"/>
        <v>2.6799519643366612</v>
      </c>
    </row>
    <row r="53" spans="1:4">
      <c r="A53" s="25">
        <v>50</v>
      </c>
      <c r="B53" s="27">
        <f t="shared" si="1"/>
        <v>1.6759050256427059</v>
      </c>
      <c r="C53" s="27">
        <f t="shared" si="1"/>
        <v>2.0085590721432576</v>
      </c>
      <c r="D53" s="27">
        <f t="shared" si="1"/>
        <v>2.6777932611413613</v>
      </c>
    </row>
    <row r="54" spans="1:4">
      <c r="A54" s="25">
        <v>51</v>
      </c>
      <c r="B54" s="27">
        <f t="shared" si="1"/>
        <v>1.6752849509050809</v>
      </c>
      <c r="C54" s="27">
        <f t="shared" si="1"/>
        <v>2.0075837281747022</v>
      </c>
      <c r="D54" s="27">
        <f t="shared" si="1"/>
        <v>2.6757222237998564</v>
      </c>
    </row>
    <row r="55" spans="1:4">
      <c r="A55" s="25">
        <v>52</v>
      </c>
      <c r="B55" s="27">
        <f t="shared" si="1"/>
        <v>1.6746891542066855</v>
      </c>
      <c r="C55" s="27">
        <f t="shared" si="1"/>
        <v>2.0066467607040863</v>
      </c>
      <c r="D55" s="27">
        <f t="shared" si="1"/>
        <v>2.673733619818961</v>
      </c>
    </row>
    <row r="56" spans="1:4">
      <c r="A56" s="25">
        <v>53</v>
      </c>
      <c r="B56" s="27">
        <f t="shared" si="1"/>
        <v>1.6741162371842777</v>
      </c>
      <c r="C56" s="27">
        <f t="shared" si="1"/>
        <v>2.0057459487131606</v>
      </c>
      <c r="D56" s="27">
        <f t="shared" si="1"/>
        <v>2.6718226248896215</v>
      </c>
    </row>
    <row r="57" spans="1:4">
      <c r="A57" s="25">
        <v>54</v>
      </c>
      <c r="B57" s="27">
        <f t="shared" si="1"/>
        <v>1.6735649068337666</v>
      </c>
      <c r="C57" s="27">
        <f t="shared" si="1"/>
        <v>2.0048792749953916</v>
      </c>
      <c r="D57" s="27">
        <f t="shared" si="1"/>
        <v>2.669984783855238</v>
      </c>
    </row>
    <row r="58" spans="1:4">
      <c r="A58" s="25">
        <v>55</v>
      </c>
      <c r="B58" s="27">
        <f t="shared" si="1"/>
        <v>1.6730339657719231</v>
      </c>
      <c r="C58" s="27">
        <f t="shared" si="1"/>
        <v>2.0040447693778471</v>
      </c>
      <c r="D58" s="27">
        <f t="shared" si="1"/>
        <v>2.6682159760735971</v>
      </c>
    </row>
    <row r="59" spans="1:4">
      <c r="A59" s="25">
        <v>56</v>
      </c>
      <c r="B59" s="27">
        <f t="shared" si="1"/>
        <v>1.6725223035579684</v>
      </c>
      <c r="C59" s="27">
        <f t="shared" si="1"/>
        <v>2.0032407042050862</v>
      </c>
      <c r="D59" s="27">
        <f t="shared" si="1"/>
        <v>2.6665123846063086</v>
      </c>
    </row>
    <row r="60" spans="1:4">
      <c r="A60" s="25">
        <v>57</v>
      </c>
      <c r="B60" s="27">
        <f t="shared" si="1"/>
        <v>1.6720288889436579</v>
      </c>
      <c r="C60" s="27">
        <f t="shared" si="1"/>
        <v>2.0024654439045246</v>
      </c>
      <c r="D60" s="27">
        <f t="shared" si="1"/>
        <v>2.6648704687512881</v>
      </c>
    </row>
    <row r="61" spans="1:4">
      <c r="A61" s="25">
        <v>58</v>
      </c>
      <c r="B61" s="27">
        <f t="shared" si="1"/>
        <v>1.671552762937965</v>
      </c>
      <c r="C61" s="27">
        <f t="shared" si="1"/>
        <v>2.0017174680034495</v>
      </c>
      <c r="D61" s="27">
        <f t="shared" si="1"/>
        <v>2.6632869395026697</v>
      </c>
    </row>
    <row r="62" spans="1:4">
      <c r="A62" s="25">
        <v>59</v>
      </c>
      <c r="B62" s="27">
        <f t="shared" si="1"/>
        <v>1.6710930325873874</v>
      </c>
      <c r="C62" s="27">
        <f t="shared" si="1"/>
        <v>2.0009953611801992</v>
      </c>
      <c r="D62" s="27">
        <f t="shared" si="1"/>
        <v>2.6617587375807101</v>
      </c>
    </row>
    <row r="63" spans="1:4">
      <c r="A63" s="25">
        <v>60</v>
      </c>
      <c r="B63" s="27">
        <f t="shared" si="1"/>
        <v>1.6706488653884</v>
      </c>
      <c r="C63" s="27">
        <f t="shared" si="1"/>
        <v>2.0002978043295352</v>
      </c>
      <c r="D63" s="27">
        <f t="shared" si="1"/>
        <v>2.6602830137229336</v>
      </c>
    </row>
    <row r="64" spans="1:4">
      <c r="A64" s="25">
        <v>61</v>
      </c>
      <c r="B64" s="27">
        <f t="shared" si="1"/>
        <v>1.6702194842578395</v>
      </c>
      <c r="C64" s="27">
        <f t="shared" si="1"/>
        <v>1.9996235665237529</v>
      </c>
      <c r="D64" s="27">
        <f t="shared" si="1"/>
        <v>2.6588571109697474</v>
      </c>
    </row>
    <row r="65" spans="1:4">
      <c r="A65" s="25">
        <v>62</v>
      </c>
      <c r="B65" s="27">
        <f t="shared" si="1"/>
        <v>1.6698041629963654</v>
      </c>
      <c r="C65" s="27">
        <f t="shared" si="1"/>
        <v>1.9989714977664996</v>
      </c>
      <c r="D65" s="27">
        <f t="shared" si="1"/>
        <v>2.6574785487130193</v>
      </c>
    </row>
    <row r="66" spans="1:4">
      <c r="A66" s="25">
        <v>63</v>
      </c>
      <c r="B66" s="27">
        <f t="shared" si="1"/>
        <v>1.6694022221913696</v>
      </c>
      <c r="C66" s="27">
        <f t="shared" si="1"/>
        <v>1.9983405224495088</v>
      </c>
      <c r="D66" s="27">
        <f t="shared" si="1"/>
        <v>2.656145008306213</v>
      </c>
    </row>
    <row r="67" spans="1:4">
      <c r="A67" s="25">
        <v>64</v>
      </c>
      <c r="B67" s="27">
        <f t="shared" si="1"/>
        <v>1.6690130255090363</v>
      </c>
      <c r="C67" s="27">
        <f t="shared" si="1"/>
        <v>1.9977296334339405</v>
      </c>
      <c r="D67" s="27">
        <f t="shared" si="1"/>
        <v>2.6548543200606591</v>
      </c>
    </row>
    <row r="68" spans="1:4">
      <c r="A68" s="25">
        <v>65</v>
      </c>
      <c r="B68" s="27">
        <f t="shared" si="1"/>
        <v>1.668635976332697</v>
      </c>
      <c r="C68" s="27">
        <f t="shared" si="1"/>
        <v>1.9971378866881433</v>
      </c>
      <c r="D68" s="27">
        <f t="shared" si="1"/>
        <v>2.653604451474779</v>
      </c>
    </row>
    <row r="69" spans="1:4">
      <c r="A69" s="25">
        <v>66</v>
      </c>
      <c r="B69" s="27">
        <f t="shared" si="1"/>
        <v>1.6682705147129706</v>
      </c>
      <c r="C69" s="27">
        <f t="shared" si="1"/>
        <v>1.9965643964212214</v>
      </c>
      <c r="D69" s="27">
        <f t="shared" si="1"/>
        <v>2.6523934965617633</v>
      </c>
    </row>
    <row r="70" spans="1:4">
      <c r="A70" s="25">
        <v>67</v>
      </c>
      <c r="B70" s="27">
        <f t="shared" si="1"/>
        <v>1.6679161145929324</v>
      </c>
      <c r="C70" s="27">
        <f t="shared" si="1"/>
        <v>1.9960083306603731</v>
      </c>
      <c r="D70" s="27">
        <f t="shared" si="1"/>
        <v>2.6512196661582905</v>
      </c>
    </row>
    <row r="71" spans="1:4">
      <c r="A71" s="25">
        <v>68</v>
      </c>
      <c r="B71" s="27">
        <f t="shared" si="1"/>
        <v>1.6675722812826077</v>
      </c>
      <c r="C71" s="27">
        <f t="shared" si="1"/>
        <v>1.9954689072249159</v>
      </c>
      <c r="D71" s="27">
        <f t="shared" si="1"/>
        <v>2.6500812791103456</v>
      </c>
    </row>
    <row r="72" spans="1:4">
      <c r="A72" s="25">
        <v>69</v>
      </c>
      <c r="B72" s="27">
        <f t="shared" si="1"/>
        <v>1.6672385491544972</v>
      </c>
      <c r="C72" s="27">
        <f t="shared" si="1"/>
        <v>1.9949453900566492</v>
      </c>
      <c r="D72" s="27">
        <f t="shared" si="1"/>
        <v>2.6489767542453206</v>
      </c>
    </row>
    <row r="73" spans="1:4">
      <c r="A73" s="25">
        <v>70</v>
      </c>
      <c r="B73" s="27">
        <f t="shared" si="1"/>
        <v>1.6669144795421262</v>
      </c>
      <c r="C73" s="27">
        <f t="shared" si="1"/>
        <v>1.9944370858696794</v>
      </c>
      <c r="D73" s="27">
        <f t="shared" si="1"/>
        <v>2.6479046030491853</v>
      </c>
    </row>
    <row r="74" spans="1:4">
      <c r="A74" s="25">
        <v>71</v>
      </c>
      <c r="B74" s="27">
        <f t="shared" si="1"/>
        <v>1.666599658814897</v>
      </c>
      <c r="C74" s="27">
        <f t="shared" si="1"/>
        <v>1.9939433410883951</v>
      </c>
      <c r="D74" s="27">
        <f t="shared" si="1"/>
        <v>2.6468634229782655</v>
      </c>
    </row>
    <row r="75" spans="1:4">
      <c r="A75" s="25">
        <v>72</v>
      </c>
      <c r="B75" s="27">
        <f t="shared" si="1"/>
        <v>1.666293696618022</v>
      </c>
      <c r="C75" s="27">
        <f t="shared" si="1"/>
        <v>1.9934635390445274</v>
      </c>
      <c r="D75" s="27">
        <f t="shared" si="1"/>
        <v>2.6458518913417253</v>
      </c>
    </row>
    <row r="76" spans="1:4">
      <c r="A76" s="25">
        <v>73</v>
      </c>
      <c r="B76" s="27">
        <f t="shared" si="1"/>
        <v>1.6659962242581603</v>
      </c>
      <c r="C76" s="27">
        <f t="shared" si="1"/>
        <v>1.9929970974083799</v>
      </c>
      <c r="D76" s="27">
        <f t="shared" si="1"/>
        <v>2.6448687596991638</v>
      </c>
    </row>
    <row r="77" spans="1:4">
      <c r="A77" s="25">
        <v>74</v>
      </c>
      <c r="B77" s="27">
        <f t="shared" si="1"/>
        <v>1.6657068932208174</v>
      </c>
      <c r="C77" s="27">
        <f t="shared" si="1"/>
        <v>1.9925434658317238</v>
      </c>
      <c r="D77" s="27">
        <f t="shared" si="1"/>
        <v>2.6439128487233177</v>
      </c>
    </row>
    <row r="78" spans="1:4">
      <c r="A78" s="25">
        <v>75</v>
      </c>
      <c r="B78" s="27">
        <f t="shared" si="1"/>
        <v>1.6654253738095788</v>
      </c>
      <c r="C78" s="27">
        <f t="shared" si="1"/>
        <v>1.9921021237820233</v>
      </c>
      <c r="D78" s="27">
        <f t="shared" si="1"/>
        <v>2.6429830434832562</v>
      </c>
    </row>
    <row r="79" spans="1:4">
      <c r="A79" s="25">
        <v>76</v>
      </c>
      <c r="B79" s="27">
        <f t="shared" si="1"/>
        <v>1.6651513538918561</v>
      </c>
      <c r="C79" s="27">
        <f t="shared" si="1"/>
        <v>1.9916725785505602</v>
      </c>
      <c r="D79" s="27">
        <f t="shared" si="1"/>
        <v>2.642078308586238</v>
      </c>
    </row>
    <row r="80" spans="1:4">
      <c r="A80" s="25">
        <v>77</v>
      </c>
      <c r="B80" s="27">
        <f t="shared" si="1"/>
        <v>1.664884537745484</v>
      </c>
      <c r="C80" s="27">
        <f t="shared" si="1"/>
        <v>1.9912543634178332</v>
      </c>
      <c r="D80" s="27">
        <f t="shared" si="1"/>
        <v>2.6411976067035834</v>
      </c>
    </row>
    <row r="81" spans="1:4">
      <c r="A81" s="25">
        <v>78</v>
      </c>
      <c r="B81" s="27">
        <f t="shared" si="1"/>
        <v>1.6646246449940389</v>
      </c>
      <c r="C81" s="27">
        <f t="shared" si="1"/>
        <v>1.9908470359624615</v>
      </c>
      <c r="D81" s="27">
        <f t="shared" si="1"/>
        <v>2.6403400104802746</v>
      </c>
    </row>
    <row r="82" spans="1:4">
      <c r="A82" s="25">
        <v>79</v>
      </c>
      <c r="B82" s="27">
        <f t="shared" si="1"/>
        <v>1.6643714096240316</v>
      </c>
      <c r="C82" s="27">
        <f t="shared" si="1"/>
        <v>1.9904501765003122</v>
      </c>
      <c r="D82" s="27">
        <f t="shared" si="1"/>
        <v>2.6395046225150347</v>
      </c>
    </row>
    <row r="83" spans="1:4">
      <c r="A83" s="25">
        <v>80</v>
      </c>
      <c r="B83" s="27">
        <f t="shared" si="1"/>
        <v>1.6641245790775119</v>
      </c>
      <c r="C83" s="27">
        <f t="shared" si="1"/>
        <v>1.9900633866424009</v>
      </c>
      <c r="D83" s="27">
        <f t="shared" si="1"/>
        <v>2.6386905912794969</v>
      </c>
    </row>
    <row r="84" spans="1:4">
      <c r="A84" s="25">
        <v>81</v>
      </c>
      <c r="B84" s="27">
        <f t="shared" si="1"/>
        <v>1.6638839134101864</v>
      </c>
      <c r="C84" s="27">
        <f t="shared" si="1"/>
        <v>1.9896862879613617</v>
      </c>
      <c r="D84" s="27">
        <f t="shared" si="1"/>
        <v>2.637897108224549</v>
      </c>
    </row>
    <row r="85" spans="1:4">
      <c r="A85" s="25">
        <v>82</v>
      </c>
      <c r="B85" s="27">
        <f t="shared" ref="B85:D103" si="2">TINV(B$3,$A85)</f>
        <v>1.6636491845170767</v>
      </c>
      <c r="C85" s="27">
        <f t="shared" si="2"/>
        <v>1.9893185207564223</v>
      </c>
      <c r="D85" s="27">
        <f t="shared" si="2"/>
        <v>2.6371234051024945</v>
      </c>
    </row>
    <row r="86" spans="1:4">
      <c r="A86" s="25">
        <v>83</v>
      </c>
      <c r="B86" s="27">
        <f t="shared" si="2"/>
        <v>1.6634201754069378</v>
      </c>
      <c r="C86" s="27">
        <f t="shared" si="2"/>
        <v>1.9889597429096586</v>
      </c>
      <c r="D86" s="27">
        <f t="shared" si="2"/>
        <v>2.6363687514875904</v>
      </c>
    </row>
    <row r="87" spans="1:4">
      <c r="A87" s="25">
        <v>84</v>
      </c>
      <c r="B87" s="27">
        <f t="shared" si="2"/>
        <v>1.6631966795370139</v>
      </c>
      <c r="C87" s="27">
        <f t="shared" si="2"/>
        <v>1.9886096288243089</v>
      </c>
      <c r="D87" s="27">
        <f t="shared" si="2"/>
        <v>2.6356324524767958</v>
      </c>
    </row>
    <row r="88" spans="1:4">
      <c r="A88" s="25">
        <v>85</v>
      </c>
      <c r="B88" s="27">
        <f t="shared" si="2"/>
        <v>1.6629785001901269</v>
      </c>
      <c r="C88" s="27">
        <f t="shared" si="2"/>
        <v>1.9882678684396424</v>
      </c>
      <c r="D88" s="27">
        <f t="shared" si="2"/>
        <v>2.6349138465565556</v>
      </c>
    </row>
    <row r="89" spans="1:4">
      <c r="A89" s="25">
        <v>86</v>
      </c>
      <c r="B89" s="27">
        <f t="shared" si="2"/>
        <v>1.662765449897222</v>
      </c>
      <c r="C89" s="27">
        <f t="shared" si="2"/>
        <v>1.9879341663152212</v>
      </c>
      <c r="D89" s="27">
        <f t="shared" si="2"/>
        <v>2.6342123036213874</v>
      </c>
    </row>
    <row r="90" spans="1:4">
      <c r="A90" s="25">
        <v>87</v>
      </c>
      <c r="B90" s="27">
        <f t="shared" si="2"/>
        <v>1.6625573499014044</v>
      </c>
      <c r="C90" s="27">
        <f t="shared" si="2"/>
        <v>1.987608240779172</v>
      </c>
      <c r="D90" s="27">
        <f t="shared" si="2"/>
        <v>2.6335272231318294</v>
      </c>
    </row>
    <row r="91" spans="1:4">
      <c r="A91" s="25">
        <v>88</v>
      </c>
      <c r="B91" s="27">
        <f t="shared" si="2"/>
        <v>1.6623540296553614</v>
      </c>
      <c r="C91" s="27">
        <f t="shared" si="2"/>
        <v>1.9872898231356033</v>
      </c>
      <c r="D91" s="27">
        <f t="shared" si="2"/>
        <v>2.6328580324007369</v>
      </c>
    </row>
    <row r="92" spans="1:4">
      <c r="A92" s="25">
        <v>89</v>
      </c>
      <c r="B92" s="27">
        <f t="shared" si="2"/>
        <v>1.6621553263583113</v>
      </c>
      <c r="C92" s="27">
        <f t="shared" si="2"/>
        <v>1.9869786569255892</v>
      </c>
      <c r="D92" s="27">
        <f t="shared" si="2"/>
        <v>2.6322041849969997</v>
      </c>
    </row>
    <row r="93" spans="1:4">
      <c r="A93" s="25">
        <v>90</v>
      </c>
      <c r="B93" s="27">
        <f t="shared" si="2"/>
        <v>1.661961084518806</v>
      </c>
      <c r="C93" s="27">
        <f t="shared" si="2"/>
        <v>1.9866744972387487</v>
      </c>
      <c r="D93" s="27">
        <f t="shared" si="2"/>
        <v>2.6315651592582574</v>
      </c>
    </row>
    <row r="94" spans="1:4">
      <c r="A94" s="25">
        <v>91</v>
      </c>
      <c r="B94" s="27">
        <f t="shared" si="2"/>
        <v>1.6617711555504018</v>
      </c>
      <c r="C94" s="27">
        <f t="shared" si="2"/>
        <v>1.9863771100702228</v>
      </c>
      <c r="D94" s="27">
        <f t="shared" si="2"/>
        <v>2.6309404569031916</v>
      </c>
    </row>
    <row r="95" spans="1:4">
      <c r="A95" s="25">
        <v>92</v>
      </c>
      <c r="B95" s="27">
        <f t="shared" si="2"/>
        <v>1.6615853973921682</v>
      </c>
      <c r="C95" s="27">
        <f t="shared" si="2"/>
        <v>1.986086271720485</v>
      </c>
      <c r="D95" s="27">
        <f t="shared" si="2"/>
        <v>2.6303296017362658</v>
      </c>
    </row>
    <row r="96" spans="1:4">
      <c r="A96" s="25">
        <v>93</v>
      </c>
      <c r="B96" s="27">
        <f t="shared" si="2"/>
        <v>1.6614036741537475</v>
      </c>
      <c r="C96" s="27">
        <f t="shared" si="2"/>
        <v>1.9858017682342597</v>
      </c>
      <c r="D96" s="27">
        <f t="shared" si="2"/>
        <v>2.6297321384376575</v>
      </c>
    </row>
    <row r="97" spans="1:4">
      <c r="A97" s="25">
        <v>94</v>
      </c>
      <c r="B97" s="27">
        <f t="shared" si="2"/>
        <v>1.6612258557854074</v>
      </c>
      <c r="C97" s="27">
        <f t="shared" si="2"/>
        <v>1.9855233948755648</v>
      </c>
      <c r="D97" s="27">
        <f t="shared" si="2"/>
        <v>2.6291476314316427</v>
      </c>
    </row>
    <row r="98" spans="1:4">
      <c r="A98" s="25">
        <v>95</v>
      </c>
      <c r="B98" s="27">
        <f t="shared" si="2"/>
        <v>1.6610518177662259</v>
      </c>
      <c r="C98" s="27">
        <f t="shared" si="2"/>
        <v>1.9852509556365909</v>
      </c>
      <c r="D98" s="27">
        <f t="shared" si="2"/>
        <v>2.6285756638281095</v>
      </c>
    </row>
    <row r="99" spans="1:4">
      <c r="A99" s="25">
        <v>96</v>
      </c>
      <c r="B99" s="27">
        <f t="shared" si="2"/>
        <v>1.6608814408140082</v>
      </c>
      <c r="C99" s="27">
        <f t="shared" si="2"/>
        <v>1.9849842627774357</v>
      </c>
      <c r="D99" s="27">
        <f t="shared" si="2"/>
        <v>2.6280158364311674</v>
      </c>
    </row>
    <row r="100" spans="1:4">
      <c r="A100" s="25">
        <v>97</v>
      </c>
      <c r="B100" s="27">
        <f t="shared" si="2"/>
        <v>1.6607146106121444</v>
      </c>
      <c r="C100" s="27">
        <f t="shared" si="2"/>
        <v>1.9847231363947659</v>
      </c>
      <c r="D100" s="27">
        <f t="shared" si="2"/>
        <v>2.62746776681045</v>
      </c>
    </row>
    <row r="101" spans="1:4">
      <c r="A101" s="25">
        <v>98</v>
      </c>
      <c r="B101" s="27">
        <f t="shared" si="2"/>
        <v>1.6605512175550299</v>
      </c>
      <c r="C101" s="27">
        <f t="shared" si="2"/>
        <v>1.9844674040170753</v>
      </c>
      <c r="D101" s="27">
        <f t="shared" si="2"/>
        <v>2.6269310884300179</v>
      </c>
    </row>
    <row r="102" spans="1:4">
      <c r="A102" s="25">
        <v>99</v>
      </c>
      <c r="B102" s="27">
        <f t="shared" si="2"/>
        <v>1.6603911565062606</v>
      </c>
      <c r="C102" s="27">
        <f t="shared" si="2"/>
        <v>1.9842169002249928</v>
      </c>
      <c r="D102" s="27">
        <f t="shared" si="2"/>
        <v>2.6264054498313065</v>
      </c>
    </row>
    <row r="103" spans="1:4">
      <c r="A103" s="25">
        <v>100</v>
      </c>
      <c r="B103" s="27">
        <f t="shared" si="2"/>
        <v>1.6602343265745434</v>
      </c>
      <c r="C103" s="27">
        <f t="shared" si="2"/>
        <v>1.9839714662943697</v>
      </c>
      <c r="D103" s="27">
        <f t="shared" si="2"/>
        <v>2.625890513865742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基データ</vt:lpstr>
      <vt:lpstr>分散分析</vt:lpstr>
      <vt:lpstr>コード化係数</vt:lpstr>
      <vt:lpstr>PSE</vt:lpstr>
      <vt:lpstr>ｔ分布表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2020-08-11T08:10:28Z</dcterms:created>
  <dcterms:modified xsi:type="dcterms:W3CDTF">2020-08-18T01:46:30Z</dcterms:modified>
</cp:coreProperties>
</file>