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olors1.xml" ContentType="application/vnd.ms-office.chartcolorstyle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88" tabRatio="789" activeTab="2"/>
  </bookViews>
  <sheets>
    <sheet name="チューニング" sheetId="41" r:id="rId1"/>
    <sheet name="η、S" sheetId="40" r:id="rId2"/>
    <sheet name="内側１" sheetId="1" r:id="rId3"/>
    <sheet name="2" sheetId="4" r:id="rId4"/>
    <sheet name="3" sheetId="5" r:id="rId5"/>
    <sheet name="４" sheetId="6" r:id="rId6"/>
    <sheet name="5" sheetId="7" r:id="rId7"/>
    <sheet name="6" sheetId="8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3" r:id="rId32"/>
    <sheet name="31" sheetId="34" r:id="rId33"/>
    <sheet name="32" sheetId="35" r:id="rId34"/>
    <sheet name="33" sheetId="36" r:id="rId35"/>
    <sheet name="34" sheetId="37" r:id="rId36"/>
    <sheet name="35" sheetId="38" r:id="rId37"/>
    <sheet name="36" sheetId="39" r:id="rId3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" i="1"/>
  <c r="AP6"/>
  <c r="AU21" i="15"/>
  <c r="U22" i="41"/>
  <c r="S22"/>
  <c r="Q22"/>
  <c r="O22"/>
  <c r="P22"/>
  <c r="B3"/>
  <c r="B4"/>
  <c r="B5"/>
  <c r="B6"/>
  <c r="B7"/>
  <c r="B8"/>
  <c r="B9"/>
  <c r="B10"/>
  <c r="B11"/>
  <c r="B12"/>
  <c r="B13"/>
  <c r="B14"/>
  <c r="B15"/>
  <c r="B16"/>
  <c r="B17"/>
  <c r="B18"/>
  <c r="B2"/>
  <c r="T22" l="1"/>
  <c r="R22"/>
  <c r="V8" i="40"/>
  <c r="U8"/>
  <c r="U32"/>
  <c r="V25"/>
  <c r="U25"/>
  <c r="V28"/>
  <c r="U28"/>
  <c r="V26"/>
  <c r="U26"/>
  <c r="AY4" s="1"/>
  <c r="N22" i="41" l="1"/>
  <c r="N23" s="1"/>
  <c r="AU21" i="1"/>
  <c r="O3" i="40" l="1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P3"/>
  <c r="AU21" i="39"/>
  <c r="AU33"/>
  <c r="AU32"/>
  <c r="AU31"/>
  <c r="AU30"/>
  <c r="AU29"/>
  <c r="AU28"/>
  <c r="AU27"/>
  <c r="AU26"/>
  <c r="AU25"/>
  <c r="AU24"/>
  <c r="AU23"/>
  <c r="AU22"/>
  <c r="BA16"/>
  <c r="AZ33" s="1"/>
  <c r="AD22" s="1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21" i="38"/>
  <c r="AU33"/>
  <c r="AU32"/>
  <c r="AU31"/>
  <c r="AU30"/>
  <c r="AU29"/>
  <c r="AU28"/>
  <c r="AU27"/>
  <c r="AU26"/>
  <c r="AU25"/>
  <c r="AU24"/>
  <c r="AU23"/>
  <c r="AU22"/>
  <c r="AY23"/>
  <c r="BA21"/>
  <c r="R17" s="1"/>
  <c r="T19"/>
  <c r="BA16"/>
  <c r="AZ33" s="1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BA24" s="1"/>
  <c r="U13" s="1"/>
  <c r="AY7"/>
  <c r="BA6"/>
  <c r="AZ6"/>
  <c r="AY6"/>
  <c r="BA5"/>
  <c r="AZ5"/>
  <c r="AY5"/>
  <c r="AO5"/>
  <c r="BA4"/>
  <c r="AZ4"/>
  <c r="AY4"/>
  <c r="T3"/>
  <c r="AU21" i="37"/>
  <c r="AU33"/>
  <c r="AU32"/>
  <c r="AU31"/>
  <c r="AU30"/>
  <c r="AU29"/>
  <c r="AU28"/>
  <c r="AU27"/>
  <c r="AU26"/>
  <c r="AU25"/>
  <c r="AU24"/>
  <c r="AU23"/>
  <c r="AU22"/>
  <c r="BA16"/>
  <c r="AZ33" s="1"/>
  <c r="AD22" s="1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Z23" s="1"/>
  <c r="AY6"/>
  <c r="BA5"/>
  <c r="AZ5"/>
  <c r="AY5"/>
  <c r="AO5"/>
  <c r="BA4"/>
  <c r="AZ4"/>
  <c r="AY4"/>
  <c r="AU21" i="36"/>
  <c r="AU33"/>
  <c r="AU32"/>
  <c r="AU31"/>
  <c r="AU30"/>
  <c r="AU29"/>
  <c r="AU28"/>
  <c r="AU27"/>
  <c r="AU26"/>
  <c r="AU25"/>
  <c r="AU24"/>
  <c r="AU23"/>
  <c r="AU22"/>
  <c r="AZ25"/>
  <c r="BA16"/>
  <c r="AZ16"/>
  <c r="AY16"/>
  <c r="BA15"/>
  <c r="AZ15"/>
  <c r="AY15"/>
  <c r="BA14"/>
  <c r="AZ14"/>
  <c r="AY14"/>
  <c r="BA13"/>
  <c r="AZ13"/>
  <c r="AY13"/>
  <c r="V13"/>
  <c r="BA12"/>
  <c r="AZ12"/>
  <c r="AY12"/>
  <c r="BA11"/>
  <c r="AZ11"/>
  <c r="AY11"/>
  <c r="BA10"/>
  <c r="AZ10"/>
  <c r="AY10"/>
  <c r="V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21" i="35"/>
  <c r="AU33"/>
  <c r="AU32"/>
  <c r="AU31"/>
  <c r="AU30"/>
  <c r="AU29"/>
  <c r="AU28"/>
  <c r="AU27"/>
  <c r="AU26"/>
  <c r="AU25"/>
  <c r="AU24"/>
  <c r="AU23"/>
  <c r="AU22"/>
  <c r="BA16"/>
  <c r="AZ33" s="1"/>
  <c r="AD16" s="1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Y23" s="1"/>
  <c r="AZ6"/>
  <c r="AY6"/>
  <c r="BA5"/>
  <c r="AZ5"/>
  <c r="AY5"/>
  <c r="AO5"/>
  <c r="BA4"/>
  <c r="AZ4"/>
  <c r="AY4"/>
  <c r="AU21" i="34"/>
  <c r="AU33"/>
  <c r="AU32"/>
  <c r="AU31"/>
  <c r="AU30"/>
  <c r="AU29"/>
  <c r="AU28"/>
  <c r="AU27"/>
  <c r="AU26"/>
  <c r="AU25"/>
  <c r="AU24"/>
  <c r="AU23"/>
  <c r="AU22"/>
  <c r="BA16"/>
  <c r="AZ33" s="1"/>
  <c r="AD18" s="1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AZ23" s="1"/>
  <c r="BA5"/>
  <c r="AZ5"/>
  <c r="AY5"/>
  <c r="AO5"/>
  <c r="BA4"/>
  <c r="AZ4"/>
  <c r="AY4"/>
  <c r="AU21" i="33"/>
  <c r="AU33"/>
  <c r="AU32"/>
  <c r="AU31"/>
  <c r="AU30"/>
  <c r="AU29"/>
  <c r="AU28"/>
  <c r="AU27"/>
  <c r="AU26"/>
  <c r="AU25"/>
  <c r="AU24"/>
  <c r="AU23"/>
  <c r="AU22"/>
  <c r="BA16"/>
  <c r="AZ33" s="1"/>
  <c r="AD22" s="1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32"/>
  <c r="AU21"/>
  <c r="AU32"/>
  <c r="AU31"/>
  <c r="AU30"/>
  <c r="AU29"/>
  <c r="AU28"/>
  <c r="AU27"/>
  <c r="AU26"/>
  <c r="AU25"/>
  <c r="AU24"/>
  <c r="AU23"/>
  <c r="AU22"/>
  <c r="BA29"/>
  <c r="Z5" s="1"/>
  <c r="AZ29"/>
  <c r="T26"/>
  <c r="BA16"/>
  <c r="AZ16"/>
  <c r="AY16"/>
  <c r="BA15"/>
  <c r="AZ15"/>
  <c r="AY15"/>
  <c r="BA14"/>
  <c r="AZ14"/>
  <c r="AY14"/>
  <c r="Z14"/>
  <c r="BA13"/>
  <c r="AZ13"/>
  <c r="AY13"/>
  <c r="Z13"/>
  <c r="BA12"/>
  <c r="AZ12"/>
  <c r="AY29" s="1"/>
  <c r="Z19" s="1"/>
  <c r="AY12"/>
  <c r="Z12"/>
  <c r="BA11"/>
  <c r="AZ11"/>
  <c r="AY11"/>
  <c r="Z11"/>
  <c r="BA10"/>
  <c r="AZ10"/>
  <c r="AY10"/>
  <c r="Z10"/>
  <c r="BA9"/>
  <c r="AZ9"/>
  <c r="AY9"/>
  <c r="Z9"/>
  <c r="BA8"/>
  <c r="AZ8"/>
  <c r="AY8"/>
  <c r="Z8"/>
  <c r="BA7"/>
  <c r="AZ7"/>
  <c r="AY7"/>
  <c r="Z7"/>
  <c r="BA6"/>
  <c r="AZ6"/>
  <c r="AY23" s="1"/>
  <c r="T16" s="1"/>
  <c r="AY6"/>
  <c r="T6"/>
  <c r="BA5"/>
  <c r="AZ5"/>
  <c r="AY5"/>
  <c r="AO5"/>
  <c r="BA4"/>
  <c r="AZ4"/>
  <c r="AY4"/>
  <c r="T3"/>
  <c r="AU33" i="31"/>
  <c r="AU32"/>
  <c r="AU31"/>
  <c r="AU30"/>
  <c r="AU29"/>
  <c r="AU28"/>
  <c r="AU27"/>
  <c r="AU26"/>
  <c r="AU25"/>
  <c r="AU24"/>
  <c r="AU23"/>
  <c r="AU22"/>
  <c r="AU21"/>
  <c r="AY23"/>
  <c r="T19" s="1"/>
  <c r="BA16"/>
  <c r="AZ33" s="1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T3"/>
  <c r="AU21" i="30"/>
  <c r="AU33"/>
  <c r="AU32"/>
  <c r="AU31"/>
  <c r="AU30"/>
  <c r="AU29"/>
  <c r="AU28"/>
  <c r="AU27"/>
  <c r="AU26"/>
  <c r="AU25"/>
  <c r="AU24"/>
  <c r="AU23"/>
  <c r="AU22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Z21" s="1"/>
  <c r="AY4"/>
  <c r="AU21" i="29"/>
  <c r="AU33"/>
  <c r="AU32"/>
  <c r="AU31"/>
  <c r="AU30"/>
  <c r="AU29"/>
  <c r="AU28"/>
  <c r="AU27"/>
  <c r="AU26"/>
  <c r="AU25"/>
  <c r="AU24"/>
  <c r="AU23"/>
  <c r="AU22"/>
  <c r="AY21"/>
  <c r="AY27"/>
  <c r="X21"/>
  <c r="BA16"/>
  <c r="AZ16"/>
  <c r="AY16"/>
  <c r="BA15"/>
  <c r="AZ15"/>
  <c r="AY15"/>
  <c r="X15"/>
  <c r="BA14"/>
  <c r="AZ14"/>
  <c r="AY14"/>
  <c r="BA13"/>
  <c r="AZ13"/>
  <c r="AY13"/>
  <c r="BA12"/>
  <c r="AZ12"/>
  <c r="AY12"/>
  <c r="BA11"/>
  <c r="AZ11"/>
  <c r="AY11"/>
  <c r="BA10"/>
  <c r="AZ10"/>
  <c r="AY10"/>
  <c r="BA9"/>
  <c r="AZ26" s="1"/>
  <c r="AZ9"/>
  <c r="AY9"/>
  <c r="BA8"/>
  <c r="AZ8"/>
  <c r="AY8"/>
  <c r="BA7"/>
  <c r="AZ7"/>
  <c r="AY7"/>
  <c r="BA6"/>
  <c r="AZ6"/>
  <c r="BA23" s="1"/>
  <c r="AY6"/>
  <c r="W6"/>
  <c r="BA5"/>
  <c r="AZ5"/>
  <c r="AY5"/>
  <c r="AO5"/>
  <c r="BA4"/>
  <c r="AZ4"/>
  <c r="AY4"/>
  <c r="W4"/>
  <c r="X3"/>
  <c r="AU21" i="28"/>
  <c r="AU33"/>
  <c r="AU32"/>
  <c r="AU31"/>
  <c r="AU30"/>
  <c r="AU29"/>
  <c r="AU28"/>
  <c r="AU27"/>
  <c r="AU26"/>
  <c r="AU25"/>
  <c r="AU24"/>
  <c r="AU23"/>
  <c r="AU22"/>
  <c r="BA27"/>
  <c r="BA16"/>
  <c r="AZ16"/>
  <c r="AY16"/>
  <c r="BA15"/>
  <c r="AZ15"/>
  <c r="AY15"/>
  <c r="BA14"/>
  <c r="AZ14"/>
  <c r="AY14"/>
  <c r="BA13"/>
  <c r="AZ13"/>
  <c r="AY13"/>
  <c r="X13"/>
  <c r="BA12"/>
  <c r="AZ12"/>
  <c r="AY12"/>
  <c r="BA11"/>
  <c r="AZ11"/>
  <c r="AY11"/>
  <c r="BA10"/>
  <c r="AZ10"/>
  <c r="AY10"/>
  <c r="BA9"/>
  <c r="AZ9"/>
  <c r="AY9"/>
  <c r="X9"/>
  <c r="BA8"/>
  <c r="AZ8"/>
  <c r="AY8"/>
  <c r="BA7"/>
  <c r="AZ7"/>
  <c r="AY7"/>
  <c r="X7"/>
  <c r="BA6"/>
  <c r="AZ6"/>
  <c r="AY6"/>
  <c r="AZ23" s="1"/>
  <c r="T9" s="1"/>
  <c r="BA5"/>
  <c r="AZ5"/>
  <c r="AY5"/>
  <c r="AO5"/>
  <c r="X5"/>
  <c r="BA4"/>
  <c r="AZ4"/>
  <c r="AY4"/>
  <c r="AU21" i="27"/>
  <c r="AU33"/>
  <c r="AU32"/>
  <c r="AU31"/>
  <c r="AU30"/>
  <c r="AU29"/>
  <c r="AU28"/>
  <c r="AU27"/>
  <c r="AU26"/>
  <c r="BA26" s="1"/>
  <c r="AU25"/>
  <c r="AU24"/>
  <c r="AU23"/>
  <c r="AU22"/>
  <c r="BA29"/>
  <c r="AB19"/>
  <c r="BA16"/>
  <c r="AZ16"/>
  <c r="AY16"/>
  <c r="BA15"/>
  <c r="AZ15"/>
  <c r="AY15"/>
  <c r="BA14"/>
  <c r="AZ14"/>
  <c r="AY14"/>
  <c r="BA31" s="1"/>
  <c r="BA13"/>
  <c r="AZ13"/>
  <c r="AY13"/>
  <c r="BA12"/>
  <c r="AZ12"/>
  <c r="AY12"/>
  <c r="AB12"/>
  <c r="BA11"/>
  <c r="AZ11"/>
  <c r="AY11"/>
  <c r="BA10"/>
  <c r="AZ10"/>
  <c r="AY10"/>
  <c r="AB10"/>
  <c r="BA9"/>
  <c r="AZ9"/>
  <c r="AY9"/>
  <c r="BA8"/>
  <c r="AZ8"/>
  <c r="AY8"/>
  <c r="BA7"/>
  <c r="AZ7"/>
  <c r="AY7"/>
  <c r="BA6"/>
  <c r="AZ6"/>
  <c r="AY6"/>
  <c r="AB6"/>
  <c r="BA5"/>
  <c r="AZ5"/>
  <c r="AY5"/>
  <c r="AO5"/>
  <c r="AB5"/>
  <c r="BA4"/>
  <c r="AZ4"/>
  <c r="AY4"/>
  <c r="AU21" i="26"/>
  <c r="AU33"/>
  <c r="AU32"/>
  <c r="AU31"/>
  <c r="AU30"/>
  <c r="BA30" s="1"/>
  <c r="AU29"/>
  <c r="AU28"/>
  <c r="AU27"/>
  <c r="AU26"/>
  <c r="AZ26" s="1"/>
  <c r="AU25"/>
  <c r="AU24"/>
  <c r="AU23"/>
  <c r="AU22"/>
  <c r="BA33"/>
  <c r="AD29" s="1"/>
  <c r="AZ33"/>
  <c r="BA28"/>
  <c r="Y9" s="1"/>
  <c r="AL9" s="1"/>
  <c r="AY21"/>
  <c r="AD18"/>
  <c r="BA16"/>
  <c r="AZ16"/>
  <c r="AY33" s="1"/>
  <c r="AD5" s="1"/>
  <c r="AY16"/>
  <c r="AD16"/>
  <c r="BA15"/>
  <c r="AZ15"/>
  <c r="AY15"/>
  <c r="AD15"/>
  <c r="R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R6"/>
  <c r="BA5"/>
  <c r="AZ5"/>
  <c r="AY5"/>
  <c r="AO5"/>
  <c r="BA4"/>
  <c r="AZ4"/>
  <c r="AY4"/>
  <c r="AZ21" s="1"/>
  <c r="R16" s="1"/>
  <c r="R4"/>
  <c r="AD3"/>
  <c r="AU21" i="25"/>
  <c r="AU33"/>
  <c r="AU32"/>
  <c r="AU31"/>
  <c r="AU30"/>
  <c r="AU29"/>
  <c r="AU28"/>
  <c r="AU27"/>
  <c r="AU26"/>
  <c r="AU25"/>
  <c r="AU24"/>
  <c r="AU23"/>
  <c r="AU22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23" s="1"/>
  <c r="T4" s="1"/>
  <c r="AZ6"/>
  <c r="AY6"/>
  <c r="BA5"/>
  <c r="AZ5"/>
  <c r="AY5"/>
  <c r="AO5"/>
  <c r="BA4"/>
  <c r="AZ4"/>
  <c r="AY4"/>
  <c r="AU21" i="24"/>
  <c r="AU33"/>
  <c r="AU32"/>
  <c r="AU31"/>
  <c r="AU30"/>
  <c r="AU29"/>
  <c r="AU28"/>
  <c r="AU27"/>
  <c r="AU26"/>
  <c r="AZ26" s="1"/>
  <c r="AU25"/>
  <c r="AU24"/>
  <c r="AU23"/>
  <c r="AU22"/>
  <c r="AC37"/>
  <c r="BA32"/>
  <c r="AC25" s="1"/>
  <c r="AY32"/>
  <c r="BA29"/>
  <c r="Z6" s="1"/>
  <c r="AZ29"/>
  <c r="Z30" s="1"/>
  <c r="AC24"/>
  <c r="BA16"/>
  <c r="AZ16"/>
  <c r="AY16"/>
  <c r="AC16"/>
  <c r="BA15"/>
  <c r="AZ15"/>
  <c r="AY15"/>
  <c r="AZ32" s="1"/>
  <c r="AC15"/>
  <c r="BA14"/>
  <c r="AZ14"/>
  <c r="AY14"/>
  <c r="BA13"/>
  <c r="AZ13"/>
  <c r="AY13"/>
  <c r="BA12"/>
  <c r="AY29" s="1"/>
  <c r="Z19" s="1"/>
  <c r="AZ12"/>
  <c r="AY12"/>
  <c r="AC12"/>
  <c r="BA11"/>
  <c r="AZ11"/>
  <c r="AY11"/>
  <c r="AC11"/>
  <c r="BA10"/>
  <c r="AZ10"/>
  <c r="AY10"/>
  <c r="BA9"/>
  <c r="AZ9"/>
  <c r="AY9"/>
  <c r="BA8"/>
  <c r="AZ8"/>
  <c r="AY8"/>
  <c r="AC8"/>
  <c r="BA7"/>
  <c r="AZ7"/>
  <c r="AY7"/>
  <c r="BA6"/>
  <c r="AZ6"/>
  <c r="AY6"/>
  <c r="AC6"/>
  <c r="BA5"/>
  <c r="AZ5"/>
  <c r="AY5"/>
  <c r="AO5"/>
  <c r="BA4"/>
  <c r="AZ4"/>
  <c r="BA21" s="1"/>
  <c r="AY4"/>
  <c r="AC4"/>
  <c r="Z4"/>
  <c r="AU21" i="23"/>
  <c r="AU33"/>
  <c r="AU32"/>
  <c r="AU31"/>
  <c r="AU30"/>
  <c r="AU29"/>
  <c r="AU28"/>
  <c r="AU27"/>
  <c r="AU26"/>
  <c r="AU25"/>
  <c r="AU24"/>
  <c r="AU23"/>
  <c r="AU22"/>
  <c r="BA21"/>
  <c r="AY23"/>
  <c r="T19"/>
  <c r="AD17"/>
  <c r="BA16"/>
  <c r="AZ16"/>
  <c r="AZ33" s="1"/>
  <c r="AD21" s="1"/>
  <c r="AY16"/>
  <c r="AD16"/>
  <c r="BA15"/>
  <c r="AZ15"/>
  <c r="AY15"/>
  <c r="AD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T3"/>
  <c r="AU28" i="22"/>
  <c r="AU21"/>
  <c r="AU33"/>
  <c r="AU32"/>
  <c r="AU31"/>
  <c r="AU30"/>
  <c r="AU29"/>
  <c r="AU27"/>
  <c r="AU26"/>
  <c r="AU25"/>
  <c r="AU24"/>
  <c r="AU23"/>
  <c r="AU22"/>
  <c r="BA16"/>
  <c r="AZ16"/>
  <c r="AZ33" s="1"/>
  <c r="AD21" s="1"/>
  <c r="AY16"/>
  <c r="AD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23" s="1"/>
  <c r="AY6"/>
  <c r="BA5"/>
  <c r="AZ5"/>
  <c r="AY5"/>
  <c r="AO5"/>
  <c r="R5"/>
  <c r="BA4"/>
  <c r="BA21" s="1"/>
  <c r="R8" s="1"/>
  <c r="AZ4"/>
  <c r="AY4"/>
  <c r="AU33" i="21"/>
  <c r="AU27"/>
  <c r="AU21"/>
  <c r="AU32"/>
  <c r="AU31"/>
  <c r="AU30"/>
  <c r="AU29"/>
  <c r="AU28"/>
  <c r="AU26"/>
  <c r="AU25"/>
  <c r="AU24"/>
  <c r="AU23"/>
  <c r="AU22"/>
  <c r="BA22" s="1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20"/>
  <c r="AU24"/>
  <c r="AU23"/>
  <c r="AU22"/>
  <c r="AU21"/>
  <c r="AU32"/>
  <c r="AU31"/>
  <c r="AU30"/>
  <c r="AU29"/>
  <c r="AU28"/>
  <c r="AU27"/>
  <c r="AU26"/>
  <c r="AU25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19"/>
  <c r="AU32"/>
  <c r="AU31"/>
  <c r="AU30"/>
  <c r="AU29"/>
  <c r="AU28"/>
  <c r="AU27"/>
  <c r="AU26"/>
  <c r="AU25"/>
  <c r="AU24"/>
  <c r="AU23"/>
  <c r="AU22"/>
  <c r="AU21"/>
  <c r="AA17"/>
  <c r="BA16"/>
  <c r="AZ16"/>
  <c r="AY16"/>
  <c r="BA15"/>
  <c r="AZ15"/>
  <c r="AY15"/>
  <c r="BA14"/>
  <c r="AZ14"/>
  <c r="AY14"/>
  <c r="BA13"/>
  <c r="AZ13"/>
  <c r="AY13"/>
  <c r="AY30" s="1"/>
  <c r="AA21" s="1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Z23" s="1"/>
  <c r="T4" s="1"/>
  <c r="AY6"/>
  <c r="BA5"/>
  <c r="AZ5"/>
  <c r="AY5"/>
  <c r="AO5"/>
  <c r="BA4"/>
  <c r="AZ4"/>
  <c r="AY4"/>
  <c r="AU21" i="18"/>
  <c r="AU33"/>
  <c r="AU32"/>
  <c r="AU31"/>
  <c r="AU30"/>
  <c r="AU29"/>
  <c r="AU28"/>
  <c r="AU27"/>
  <c r="AU26"/>
  <c r="AU25"/>
  <c r="AU24"/>
  <c r="AU23"/>
  <c r="AU22"/>
  <c r="BA16"/>
  <c r="AZ16"/>
  <c r="AZ33" s="1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17"/>
  <c r="AU32"/>
  <c r="AU31"/>
  <c r="AU30"/>
  <c r="AU29"/>
  <c r="AU28"/>
  <c r="AU27"/>
  <c r="AU26"/>
  <c r="AU25"/>
  <c r="AU24"/>
  <c r="AU23"/>
  <c r="AU22"/>
  <c r="AU21"/>
  <c r="BA27"/>
  <c r="X17" s="1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23" s="1"/>
  <c r="AZ6"/>
  <c r="AY6"/>
  <c r="BA5"/>
  <c r="AZ5"/>
  <c r="AY5"/>
  <c r="AO5"/>
  <c r="BA4"/>
  <c r="AZ4"/>
  <c r="AY4"/>
  <c r="AU33" i="16"/>
  <c r="AU32"/>
  <c r="AU31"/>
  <c r="AU30"/>
  <c r="AU29"/>
  <c r="AU28"/>
  <c r="AU27"/>
  <c r="AU26"/>
  <c r="AU25"/>
  <c r="AU24"/>
  <c r="AU23"/>
  <c r="AU22"/>
  <c r="AU21"/>
  <c r="BA21" s="1"/>
  <c r="AY23"/>
  <c r="T19" s="1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15"/>
  <c r="AU32"/>
  <c r="AU31"/>
  <c r="AU30"/>
  <c r="AU29"/>
  <c r="AU28"/>
  <c r="AU27"/>
  <c r="AU26"/>
  <c r="AU25"/>
  <c r="AU24"/>
  <c r="AU23"/>
  <c r="AU22"/>
  <c r="AY23"/>
  <c r="T19" s="1"/>
  <c r="BA21"/>
  <c r="R5" s="1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14"/>
  <c r="AU32"/>
  <c r="AU31"/>
  <c r="AU30"/>
  <c r="AU29"/>
  <c r="AU28"/>
  <c r="AU27"/>
  <c r="AU26"/>
  <c r="AU25"/>
  <c r="AU24"/>
  <c r="AU23"/>
  <c r="AU22"/>
  <c r="AU21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13"/>
  <c r="AU32"/>
  <c r="AU31"/>
  <c r="AU30"/>
  <c r="AU29"/>
  <c r="AU28"/>
  <c r="AU27"/>
  <c r="AU26"/>
  <c r="AU25"/>
  <c r="AZ25" s="1"/>
  <c r="AU24"/>
  <c r="AU23"/>
  <c r="AU22"/>
  <c r="AU21"/>
  <c r="BA16"/>
  <c r="AZ16"/>
  <c r="AY16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6"/>
  <c r="AZ6"/>
  <c r="AY6"/>
  <c r="BA5"/>
  <c r="AZ5"/>
  <c r="AY5"/>
  <c r="AO5"/>
  <c r="BA4"/>
  <c r="AZ4"/>
  <c r="AY4"/>
  <c r="AU33" i="12"/>
  <c r="AU32"/>
  <c r="AU31"/>
  <c r="AU30"/>
  <c r="AU29"/>
  <c r="AU28"/>
  <c r="AU27"/>
  <c r="AU26"/>
  <c r="AY26" s="1"/>
  <c r="W3" s="1"/>
  <c r="AU25"/>
  <c r="AU24"/>
  <c r="AU23"/>
  <c r="AU22"/>
  <c r="AU21"/>
  <c r="BA16"/>
  <c r="AZ16"/>
  <c r="AY16"/>
  <c r="AZ33" s="1"/>
  <c r="AD24" s="1"/>
  <c r="BA15"/>
  <c r="AZ15"/>
  <c r="AY15"/>
  <c r="BA14"/>
  <c r="AZ14"/>
  <c r="AY14"/>
  <c r="BA13"/>
  <c r="AZ13"/>
  <c r="AY13"/>
  <c r="BA12"/>
  <c r="AZ12"/>
  <c r="AY12"/>
  <c r="BA11"/>
  <c r="AZ11"/>
  <c r="AY11"/>
  <c r="BA10"/>
  <c r="AZ10"/>
  <c r="AY10"/>
  <c r="BA9"/>
  <c r="AZ9"/>
  <c r="AY9"/>
  <c r="BA8"/>
  <c r="AZ8"/>
  <c r="AY8"/>
  <c r="BA7"/>
  <c r="AZ7"/>
  <c r="AY7"/>
  <c r="BA24" s="1"/>
  <c r="BA6"/>
  <c r="AZ6"/>
  <c r="AY6"/>
  <c r="BA5"/>
  <c r="AZ5"/>
  <c r="AY22" s="1"/>
  <c r="AY5"/>
  <c r="AO5"/>
  <c r="BA4"/>
  <c r="AZ4"/>
  <c r="AY4"/>
  <c r="AU33" i="11"/>
  <c r="AZ33" s="1"/>
  <c r="AU32"/>
  <c r="AU31"/>
  <c r="AU30"/>
  <c r="AY30" s="1"/>
  <c r="AA19" s="1"/>
  <c r="AU29"/>
  <c r="AU28"/>
  <c r="AU27"/>
  <c r="AU26"/>
  <c r="AU25"/>
  <c r="AU24"/>
  <c r="BA24" s="1"/>
  <c r="U17" s="1"/>
  <c r="AU23"/>
  <c r="AU22"/>
  <c r="AU21"/>
  <c r="BA30"/>
  <c r="AZ24"/>
  <c r="U16" s="1"/>
  <c r="BA16"/>
  <c r="AZ16"/>
  <c r="AY16"/>
  <c r="BA15"/>
  <c r="AZ15"/>
  <c r="AY15"/>
  <c r="U15"/>
  <c r="BA14"/>
  <c r="AZ14"/>
  <c r="BA31" s="1"/>
  <c r="AB12" s="1"/>
  <c r="AY14"/>
  <c r="AA14"/>
  <c r="BA13"/>
  <c r="AZ13"/>
  <c r="AY13"/>
  <c r="BA12"/>
  <c r="AZ12"/>
  <c r="AY12"/>
  <c r="BA11"/>
  <c r="AZ11"/>
  <c r="AY11"/>
  <c r="BA10"/>
  <c r="AZ10"/>
  <c r="AY10"/>
  <c r="AA10"/>
  <c r="BA9"/>
  <c r="AZ9"/>
  <c r="AY9"/>
  <c r="BA8"/>
  <c r="AZ8"/>
  <c r="AY8"/>
  <c r="BA7"/>
  <c r="AY24" s="1"/>
  <c r="AZ7"/>
  <c r="AY7"/>
  <c r="BA6"/>
  <c r="AZ6"/>
  <c r="BA23" s="1"/>
  <c r="AY6"/>
  <c r="AB6"/>
  <c r="AA6"/>
  <c r="U6"/>
  <c r="BA5"/>
  <c r="AZ5"/>
  <c r="AY5"/>
  <c r="AY22" s="1"/>
  <c r="AO5"/>
  <c r="AA5"/>
  <c r="T5"/>
  <c r="BA4"/>
  <c r="AZ4"/>
  <c r="AY4"/>
  <c r="BA21" s="1"/>
  <c r="U3"/>
  <c r="AU33" i="10"/>
  <c r="AU22"/>
  <c r="AU21"/>
  <c r="AU21" i="8"/>
  <c r="AU32" i="10"/>
  <c r="AU31"/>
  <c r="AU30"/>
  <c r="AU29"/>
  <c r="AU28"/>
  <c r="AU27"/>
  <c r="AU26"/>
  <c r="AU25"/>
  <c r="AU24"/>
  <c r="AU23"/>
  <c r="AZ23" s="1"/>
  <c r="AZ31"/>
  <c r="AB4" s="1"/>
  <c r="BA25"/>
  <c r="V36" s="1"/>
  <c r="AZ25"/>
  <c r="V24"/>
  <c r="AY22"/>
  <c r="S37" s="1"/>
  <c r="S20"/>
  <c r="S17"/>
  <c r="BA16"/>
  <c r="AZ16"/>
  <c r="AY16"/>
  <c r="S16"/>
  <c r="BA15"/>
  <c r="AZ15"/>
  <c r="AY15"/>
  <c r="T15"/>
  <c r="BA14"/>
  <c r="AZ14"/>
  <c r="AY14"/>
  <c r="V14"/>
  <c r="BA13"/>
  <c r="AZ13"/>
  <c r="AY13"/>
  <c r="V13"/>
  <c r="BA12"/>
  <c r="AZ12"/>
  <c r="AY12"/>
  <c r="V12"/>
  <c r="S12"/>
  <c r="BA11"/>
  <c r="AZ11"/>
  <c r="AY11"/>
  <c r="BA10"/>
  <c r="AZ10"/>
  <c r="AY10"/>
  <c r="V10"/>
  <c r="BA9"/>
  <c r="AZ9"/>
  <c r="AY9"/>
  <c r="V9"/>
  <c r="BA8"/>
  <c r="AZ8"/>
  <c r="AY8"/>
  <c r="AY25" s="1"/>
  <c r="V22" s="1"/>
  <c r="V8"/>
  <c r="BA7"/>
  <c r="AZ7"/>
  <c r="AY7"/>
  <c r="BA6"/>
  <c r="BA23" s="1"/>
  <c r="T18" s="1"/>
  <c r="AZ6"/>
  <c r="AY6"/>
  <c r="S6"/>
  <c r="BA5"/>
  <c r="BA22" s="1"/>
  <c r="S36" s="1"/>
  <c r="AZ5"/>
  <c r="AY5"/>
  <c r="AO5"/>
  <c r="V5"/>
  <c r="BA4"/>
  <c r="AZ4"/>
  <c r="AY4"/>
  <c r="V3"/>
  <c r="AU33" i="8"/>
  <c r="AY33" s="1"/>
  <c r="AU32"/>
  <c r="AU31"/>
  <c r="AY31" s="1"/>
  <c r="AB37" s="1"/>
  <c r="AU30"/>
  <c r="AZ30" s="1"/>
  <c r="AU29"/>
  <c r="AU28"/>
  <c r="AU27"/>
  <c r="AU26"/>
  <c r="AY26" s="1"/>
  <c r="AU25"/>
  <c r="AU24"/>
  <c r="AU23"/>
  <c r="BA23" s="1"/>
  <c r="AU22"/>
  <c r="AZ22"/>
  <c r="AU33" i="7"/>
  <c r="AU32"/>
  <c r="AU31"/>
  <c r="AU30"/>
  <c r="AZ30" s="1"/>
  <c r="AU29"/>
  <c r="AU28"/>
  <c r="BA28" s="1"/>
  <c r="Y38" s="1"/>
  <c r="AL38" s="1"/>
  <c r="AU27"/>
  <c r="AU26"/>
  <c r="AY26" s="1"/>
  <c r="W38" s="1"/>
  <c r="AU25"/>
  <c r="AU24"/>
  <c r="AU23"/>
  <c r="AU22"/>
  <c r="BA22" s="1"/>
  <c r="AU21"/>
  <c r="AU33" i="6"/>
  <c r="BA33" s="1"/>
  <c r="AU32"/>
  <c r="AU31"/>
  <c r="AU30"/>
  <c r="BA30" s="1"/>
  <c r="AU29"/>
  <c r="AU28"/>
  <c r="AU27"/>
  <c r="AU26"/>
  <c r="AU25"/>
  <c r="AU24"/>
  <c r="AU23"/>
  <c r="AU22"/>
  <c r="BA22" s="1"/>
  <c r="AU21"/>
  <c r="BA26"/>
  <c r="AU33" i="5"/>
  <c r="AU32"/>
  <c r="AU31"/>
  <c r="AU30"/>
  <c r="AU29"/>
  <c r="AU28"/>
  <c r="AU27"/>
  <c r="AU26"/>
  <c r="AU25"/>
  <c r="AU24"/>
  <c r="AU23"/>
  <c r="AU22"/>
  <c r="AU21"/>
  <c r="AU33" i="4"/>
  <c r="AU32"/>
  <c r="AU31"/>
  <c r="AY31" s="1"/>
  <c r="AU30"/>
  <c r="AY30" s="1"/>
  <c r="AU29"/>
  <c r="AZ29" s="1"/>
  <c r="AU28"/>
  <c r="AU27"/>
  <c r="AU26"/>
  <c r="BA26" s="1"/>
  <c r="AU25"/>
  <c r="BA25" s="1"/>
  <c r="AU24"/>
  <c r="AU23"/>
  <c r="BA23" s="1"/>
  <c r="AU22"/>
  <c r="BA22" s="1"/>
  <c r="S36" s="1"/>
  <c r="AU21"/>
  <c r="BA27"/>
  <c r="AU33" i="1"/>
  <c r="AU32"/>
  <c r="AU31"/>
  <c r="AU30"/>
  <c r="AU29"/>
  <c r="AU28"/>
  <c r="AU27"/>
  <c r="AU26"/>
  <c r="AU25"/>
  <c r="AU24"/>
  <c r="AU23"/>
  <c r="AU22"/>
  <c r="BA33" i="7"/>
  <c r="BA27"/>
  <c r="X36" s="1"/>
  <c r="BA33" i="8"/>
  <c r="AD35" s="1"/>
  <c r="AZ33"/>
  <c r="BA32"/>
  <c r="AC35" s="1"/>
  <c r="AZ32"/>
  <c r="AC8" s="1"/>
  <c r="AY32"/>
  <c r="AC36" s="1"/>
  <c r="BA31"/>
  <c r="AB36" s="1"/>
  <c r="AZ31"/>
  <c r="AB38" s="1"/>
  <c r="BA30"/>
  <c r="AA34" s="1"/>
  <c r="AD30"/>
  <c r="BA29"/>
  <c r="Z35" s="1"/>
  <c r="AZ29"/>
  <c r="Z10" s="1"/>
  <c r="AY29"/>
  <c r="Z38" s="1"/>
  <c r="AD29"/>
  <c r="BA28"/>
  <c r="Y38" s="1"/>
  <c r="AL38" s="1"/>
  <c r="AZ28"/>
  <c r="Y17" s="1"/>
  <c r="AL17" s="1"/>
  <c r="AY28"/>
  <c r="Y36" s="1"/>
  <c r="AL36" s="1"/>
  <c r="AD28"/>
  <c r="AB28"/>
  <c r="BA27"/>
  <c r="X36" s="1"/>
  <c r="AZ27"/>
  <c r="X31" s="1"/>
  <c r="AY27"/>
  <c r="X37" s="1"/>
  <c r="Y27"/>
  <c r="AL27" s="1"/>
  <c r="Z26"/>
  <c r="BA25"/>
  <c r="V34" s="1"/>
  <c r="AZ25"/>
  <c r="V17" s="1"/>
  <c r="AY25"/>
  <c r="V35" s="1"/>
  <c r="X25"/>
  <c r="BA24"/>
  <c r="U33" s="1"/>
  <c r="AZ24"/>
  <c r="U4" s="1"/>
  <c r="AY24"/>
  <c r="U38" s="1"/>
  <c r="Y24"/>
  <c r="AL24" s="1"/>
  <c r="AY23"/>
  <c r="T36" s="1"/>
  <c r="Z23"/>
  <c r="Y23"/>
  <c r="AL23" s="1"/>
  <c r="X23"/>
  <c r="BA22"/>
  <c r="S33" s="1"/>
  <c r="U22"/>
  <c r="BA21"/>
  <c r="R35" s="1"/>
  <c r="AZ21"/>
  <c r="R16" s="1"/>
  <c r="AY21"/>
  <c r="R33" s="1"/>
  <c r="AC21"/>
  <c r="X21"/>
  <c r="Y20"/>
  <c r="AL20" s="1"/>
  <c r="R20"/>
  <c r="AB19"/>
  <c r="V19"/>
  <c r="R17"/>
  <c r="BA16"/>
  <c r="AZ16"/>
  <c r="AY16"/>
  <c r="Y16"/>
  <c r="AL16" s="1"/>
  <c r="BA15"/>
  <c r="AZ15"/>
  <c r="AY15"/>
  <c r="AC15"/>
  <c r="X15"/>
  <c r="U15"/>
  <c r="BA14"/>
  <c r="AZ14"/>
  <c r="AY14"/>
  <c r="Z14"/>
  <c r="U14"/>
  <c r="R14"/>
  <c r="BA13"/>
  <c r="AZ13"/>
  <c r="AY13"/>
  <c r="AC13"/>
  <c r="Y13"/>
  <c r="AL13" s="1"/>
  <c r="V13"/>
  <c r="U13"/>
  <c r="BA12"/>
  <c r="AZ12"/>
  <c r="AY12"/>
  <c r="AC12"/>
  <c r="AB12"/>
  <c r="BA11"/>
  <c r="AZ11"/>
  <c r="AY11"/>
  <c r="AC11"/>
  <c r="R11"/>
  <c r="BA10"/>
  <c r="AZ10"/>
  <c r="AY10"/>
  <c r="Y10"/>
  <c r="AL10" s="1"/>
  <c r="U10"/>
  <c r="BA9"/>
  <c r="AZ9"/>
  <c r="AY9"/>
  <c r="AB9"/>
  <c r="V9"/>
  <c r="BA8"/>
  <c r="AZ8"/>
  <c r="AY8"/>
  <c r="AB8"/>
  <c r="Y8"/>
  <c r="AL8" s="1"/>
  <c r="V8"/>
  <c r="R8"/>
  <c r="BA7"/>
  <c r="AZ7"/>
  <c r="AY7"/>
  <c r="Z7"/>
  <c r="X7"/>
  <c r="BA6"/>
  <c r="AZ6"/>
  <c r="AY6"/>
  <c r="AB6"/>
  <c r="AA6"/>
  <c r="U6"/>
  <c r="BA5"/>
  <c r="AZ5"/>
  <c r="AY5"/>
  <c r="AO5"/>
  <c r="AB5"/>
  <c r="Z5"/>
  <c r="R5"/>
  <c r="BA4"/>
  <c r="AZ4"/>
  <c r="AY4"/>
  <c r="X4"/>
  <c r="Y3"/>
  <c r="AL3" s="1"/>
  <c r="U3"/>
  <c r="AY33" i="7"/>
  <c r="AD14" s="1"/>
  <c r="BA32"/>
  <c r="AC35" s="1"/>
  <c r="AZ32"/>
  <c r="AC37" s="1"/>
  <c r="AY32"/>
  <c r="AC36" s="1"/>
  <c r="BA31"/>
  <c r="AB36" s="1"/>
  <c r="AZ31"/>
  <c r="AB34" s="1"/>
  <c r="AY31"/>
  <c r="AB37" s="1"/>
  <c r="BA30"/>
  <c r="AA34" s="1"/>
  <c r="AC30"/>
  <c r="BA29"/>
  <c r="Z35" s="1"/>
  <c r="AZ29"/>
  <c r="Z36" s="1"/>
  <c r="AY29"/>
  <c r="Z38" s="1"/>
  <c r="AB29"/>
  <c r="AY28"/>
  <c r="Y36" s="1"/>
  <c r="AL36" s="1"/>
  <c r="AC28"/>
  <c r="AB28"/>
  <c r="AZ27"/>
  <c r="X20" s="1"/>
  <c r="AB27"/>
  <c r="BA25"/>
  <c r="V34" s="1"/>
  <c r="AZ25"/>
  <c r="V10" s="1"/>
  <c r="AY25"/>
  <c r="V35" s="1"/>
  <c r="AC25"/>
  <c r="BA24"/>
  <c r="U33" s="1"/>
  <c r="AZ24"/>
  <c r="U12" s="1"/>
  <c r="AY24"/>
  <c r="U38" s="1"/>
  <c r="V24"/>
  <c r="BA23"/>
  <c r="T38" s="1"/>
  <c r="AZ23"/>
  <c r="T30" s="1"/>
  <c r="AY23"/>
  <c r="T36" s="1"/>
  <c r="T22"/>
  <c r="BA21"/>
  <c r="R35" s="1"/>
  <c r="AZ21"/>
  <c r="R19" s="1"/>
  <c r="AY21"/>
  <c r="R33" s="1"/>
  <c r="AC21"/>
  <c r="Z21"/>
  <c r="T21"/>
  <c r="AC20"/>
  <c r="U20"/>
  <c r="AB19"/>
  <c r="V19"/>
  <c r="T19"/>
  <c r="AB18"/>
  <c r="U18"/>
  <c r="AB17"/>
  <c r="R17"/>
  <c r="BA16"/>
  <c r="AZ16"/>
  <c r="AY16"/>
  <c r="AC16"/>
  <c r="V16"/>
  <c r="T16"/>
  <c r="BA15"/>
  <c r="AZ15"/>
  <c r="AY15"/>
  <c r="AC15"/>
  <c r="AB15"/>
  <c r="V15"/>
  <c r="BA14"/>
  <c r="AZ14"/>
  <c r="AY14"/>
  <c r="AA14"/>
  <c r="R14"/>
  <c r="BA13"/>
  <c r="AZ13"/>
  <c r="AY13"/>
  <c r="AC13"/>
  <c r="Y13"/>
  <c r="AL13" s="1"/>
  <c r="V13"/>
  <c r="T13"/>
  <c r="BA12"/>
  <c r="AZ12"/>
  <c r="AY12"/>
  <c r="AB12"/>
  <c r="BA11"/>
  <c r="AZ11"/>
  <c r="AY11"/>
  <c r="AD11"/>
  <c r="AB11"/>
  <c r="U11"/>
  <c r="T11"/>
  <c r="BA10"/>
  <c r="AZ10"/>
  <c r="AY10"/>
  <c r="AB10"/>
  <c r="BA9"/>
  <c r="AZ9"/>
  <c r="AY9"/>
  <c r="AC9"/>
  <c r="BA8"/>
  <c r="AZ8"/>
  <c r="AY8"/>
  <c r="AB8"/>
  <c r="Y8"/>
  <c r="AL8" s="1"/>
  <c r="BA7"/>
  <c r="AZ7"/>
  <c r="AY7"/>
  <c r="AB7"/>
  <c r="U7"/>
  <c r="BA6"/>
  <c r="AZ6"/>
  <c r="AY6"/>
  <c r="AC6"/>
  <c r="AB6"/>
  <c r="AA6"/>
  <c r="V6"/>
  <c r="T6"/>
  <c r="BA5"/>
  <c r="AZ5"/>
  <c r="AY5"/>
  <c r="AO5"/>
  <c r="AC5"/>
  <c r="AB5"/>
  <c r="BA4"/>
  <c r="AZ4"/>
  <c r="AY4"/>
  <c r="AB4"/>
  <c r="X4"/>
  <c r="U4"/>
  <c r="Z3"/>
  <c r="T3"/>
  <c r="AZ33" i="6"/>
  <c r="AD20" s="1"/>
  <c r="AY33"/>
  <c r="AD13" s="1"/>
  <c r="BA32"/>
  <c r="AC35" s="1"/>
  <c r="AZ32"/>
  <c r="AC37" s="1"/>
  <c r="AY32"/>
  <c r="AC36" s="1"/>
  <c r="BA31"/>
  <c r="AB36" s="1"/>
  <c r="AZ31"/>
  <c r="AB34" s="1"/>
  <c r="AY31"/>
  <c r="AB37" s="1"/>
  <c r="AY30"/>
  <c r="AA38" s="1"/>
  <c r="BA29"/>
  <c r="Z31" s="1"/>
  <c r="AZ29"/>
  <c r="Z12" s="1"/>
  <c r="AY29"/>
  <c r="Z38" s="1"/>
  <c r="BA28"/>
  <c r="Y38" s="1"/>
  <c r="AL38" s="1"/>
  <c r="AZ28"/>
  <c r="Y21" s="1"/>
  <c r="AL21" s="1"/>
  <c r="AY28"/>
  <c r="Y8" s="1"/>
  <c r="AL8" s="1"/>
  <c r="AC28"/>
  <c r="BA27"/>
  <c r="X36" s="1"/>
  <c r="AZ27"/>
  <c r="X33" s="1"/>
  <c r="AY27"/>
  <c r="X26" s="1"/>
  <c r="Z26"/>
  <c r="BA25"/>
  <c r="V34" s="1"/>
  <c r="AZ25"/>
  <c r="V6" s="1"/>
  <c r="AY25"/>
  <c r="V12" s="1"/>
  <c r="AC25"/>
  <c r="BA24"/>
  <c r="U33" s="1"/>
  <c r="AZ24"/>
  <c r="U4" s="1"/>
  <c r="AY24"/>
  <c r="BA23"/>
  <c r="T38" s="1"/>
  <c r="AZ23"/>
  <c r="T27" s="1"/>
  <c r="AY23"/>
  <c r="T36" s="1"/>
  <c r="AY22"/>
  <c r="S26" s="1"/>
  <c r="V22"/>
  <c r="BA21"/>
  <c r="R17" s="1"/>
  <c r="AZ21"/>
  <c r="R19" s="1"/>
  <c r="AY21"/>
  <c r="R3" s="1"/>
  <c r="T21"/>
  <c r="R20"/>
  <c r="AB19"/>
  <c r="BA16"/>
  <c r="AZ16"/>
  <c r="AY16"/>
  <c r="AC16"/>
  <c r="U16"/>
  <c r="BA15"/>
  <c r="AZ15"/>
  <c r="AY15"/>
  <c r="AD15"/>
  <c r="BA14"/>
  <c r="AZ14"/>
  <c r="AY14"/>
  <c r="R14"/>
  <c r="BA13"/>
  <c r="AZ13"/>
  <c r="AY13"/>
  <c r="V13"/>
  <c r="BA12"/>
  <c r="AZ12"/>
  <c r="AY12"/>
  <c r="AA12"/>
  <c r="Y12"/>
  <c r="AL12" s="1"/>
  <c r="U12"/>
  <c r="BA11"/>
  <c r="AZ11"/>
  <c r="AY11"/>
  <c r="T11"/>
  <c r="R11"/>
  <c r="BA10"/>
  <c r="AZ10"/>
  <c r="AY10"/>
  <c r="U10"/>
  <c r="BA9"/>
  <c r="AZ9"/>
  <c r="AY9"/>
  <c r="BA8"/>
  <c r="AZ8"/>
  <c r="AY8"/>
  <c r="R8"/>
  <c r="BA7"/>
  <c r="AZ7"/>
  <c r="AY7"/>
  <c r="BA6"/>
  <c r="AZ6"/>
  <c r="AY6"/>
  <c r="Z6"/>
  <c r="BA5"/>
  <c r="AZ5"/>
  <c r="AY5"/>
  <c r="AO5"/>
  <c r="R5"/>
  <c r="BA4"/>
  <c r="AZ4"/>
  <c r="AY4"/>
  <c r="AB4"/>
  <c r="BA33" i="5"/>
  <c r="AD38" s="1"/>
  <c r="AZ33"/>
  <c r="AD20" s="1"/>
  <c r="AY33"/>
  <c r="AD28"/>
  <c r="AD17"/>
  <c r="BA16"/>
  <c r="AZ16"/>
  <c r="AY16"/>
  <c r="AD16"/>
  <c r="BA15"/>
  <c r="AZ15"/>
  <c r="AY15"/>
  <c r="AD15"/>
  <c r="BA14"/>
  <c r="AZ14"/>
  <c r="AY14"/>
  <c r="AD14"/>
  <c r="BA13"/>
  <c r="AZ13"/>
  <c r="AY13"/>
  <c r="AD13"/>
  <c r="BA12"/>
  <c r="AZ12"/>
  <c r="AY12"/>
  <c r="AD12"/>
  <c r="BA11"/>
  <c r="AZ11"/>
  <c r="AY11"/>
  <c r="AD11"/>
  <c r="BA10"/>
  <c r="AZ10"/>
  <c r="AY10"/>
  <c r="AD10"/>
  <c r="BA9"/>
  <c r="AZ9"/>
  <c r="AY9"/>
  <c r="AD9"/>
  <c r="BA8"/>
  <c r="AZ8"/>
  <c r="AY8"/>
  <c r="AD8"/>
  <c r="BA7"/>
  <c r="AZ7"/>
  <c r="AY7"/>
  <c r="AD7"/>
  <c r="BA6"/>
  <c r="AZ6"/>
  <c r="AY6"/>
  <c r="AD6"/>
  <c r="BA5"/>
  <c r="AZ5"/>
  <c r="AY5"/>
  <c r="AO5"/>
  <c r="AD5"/>
  <c r="BA4"/>
  <c r="AZ4"/>
  <c r="AY4"/>
  <c r="AD4"/>
  <c r="AD3"/>
  <c r="AZ21" i="4"/>
  <c r="R13" s="1"/>
  <c r="BA33"/>
  <c r="AD37" s="1"/>
  <c r="AZ33"/>
  <c r="AD25" s="1"/>
  <c r="AY33"/>
  <c r="BA32"/>
  <c r="AC38" s="1"/>
  <c r="AZ32"/>
  <c r="AC34" s="1"/>
  <c r="AY32"/>
  <c r="BA31"/>
  <c r="AB35" s="1"/>
  <c r="AZ31"/>
  <c r="AB38" s="1"/>
  <c r="AZ30"/>
  <c r="AA36" s="1"/>
  <c r="AC30"/>
  <c r="BA29"/>
  <c r="Z37" s="1"/>
  <c r="BA28"/>
  <c r="Y38" s="1"/>
  <c r="AL38" s="1"/>
  <c r="AZ28"/>
  <c r="Y33" s="1"/>
  <c r="AL33" s="1"/>
  <c r="AY28"/>
  <c r="Y16" s="1"/>
  <c r="AL16" s="1"/>
  <c r="Y28"/>
  <c r="AL28" s="1"/>
  <c r="AY27"/>
  <c r="X8" s="1"/>
  <c r="AD26"/>
  <c r="AY25"/>
  <c r="Y25"/>
  <c r="AL25" s="1"/>
  <c r="BA24"/>
  <c r="U33" s="1"/>
  <c r="AZ24"/>
  <c r="U30" s="1"/>
  <c r="AY24"/>
  <c r="U3" s="1"/>
  <c r="U24"/>
  <c r="AZ23"/>
  <c r="T35" s="1"/>
  <c r="AY23"/>
  <c r="T36" s="1"/>
  <c r="AD22"/>
  <c r="BA21"/>
  <c r="R29" s="1"/>
  <c r="AY21"/>
  <c r="R24" s="1"/>
  <c r="Y21"/>
  <c r="AL21" s="1"/>
  <c r="U21"/>
  <c r="AC20"/>
  <c r="R20"/>
  <c r="AD19"/>
  <c r="U19"/>
  <c r="AD18"/>
  <c r="Y18"/>
  <c r="AL18" s="1"/>
  <c r="Y17"/>
  <c r="AL17" s="1"/>
  <c r="U17"/>
  <c r="R17"/>
  <c r="BA16"/>
  <c r="AZ16"/>
  <c r="AY16"/>
  <c r="AD16"/>
  <c r="BA15"/>
  <c r="AZ15"/>
  <c r="AY15"/>
  <c r="Y15"/>
  <c r="AL15" s="1"/>
  <c r="BA14"/>
  <c r="AZ14"/>
  <c r="AY14"/>
  <c r="AD14"/>
  <c r="Y14"/>
  <c r="AL14" s="1"/>
  <c r="R14"/>
  <c r="BA13"/>
  <c r="AZ13"/>
  <c r="AY13"/>
  <c r="AD13"/>
  <c r="AC13"/>
  <c r="U13"/>
  <c r="BA12"/>
  <c r="AZ12"/>
  <c r="AY12"/>
  <c r="AD12"/>
  <c r="AB12"/>
  <c r="BA11"/>
  <c r="AZ11"/>
  <c r="AY11"/>
  <c r="AD11"/>
  <c r="Y11"/>
  <c r="AL11" s="1"/>
  <c r="R11"/>
  <c r="BA10"/>
  <c r="AZ10"/>
  <c r="AY10"/>
  <c r="AD10"/>
  <c r="AB10"/>
  <c r="X10"/>
  <c r="BA9"/>
  <c r="AZ9"/>
  <c r="AY9"/>
  <c r="AD9"/>
  <c r="AC9"/>
  <c r="AB9"/>
  <c r="U9"/>
  <c r="BA8"/>
  <c r="AZ8"/>
  <c r="AY8"/>
  <c r="AD8"/>
  <c r="U8"/>
  <c r="R8"/>
  <c r="BA7"/>
  <c r="AZ7"/>
  <c r="AY7"/>
  <c r="AD7"/>
  <c r="T7"/>
  <c r="BA6"/>
  <c r="AZ6"/>
  <c r="AY6"/>
  <c r="AD6"/>
  <c r="AC6"/>
  <c r="Y6"/>
  <c r="AL6" s="1"/>
  <c r="U6"/>
  <c r="BA5"/>
  <c r="AZ5"/>
  <c r="AY5"/>
  <c r="AO5"/>
  <c r="AD5"/>
  <c r="U5"/>
  <c r="R5"/>
  <c r="BA4"/>
  <c r="AZ4"/>
  <c r="AY4"/>
  <c r="AL4"/>
  <c r="AD4"/>
  <c r="Y4"/>
  <c r="AD3"/>
  <c r="AO5" i="1"/>
  <c r="V15" i="40" l="1"/>
  <c r="BX3" s="1"/>
  <c r="AQ29" s="1"/>
  <c r="V11"/>
  <c r="BH3" s="1"/>
  <c r="AL29" s="1"/>
  <c r="V13"/>
  <c r="BP3" s="1"/>
  <c r="V12"/>
  <c r="BL3" s="1"/>
  <c r="AM37" s="1"/>
  <c r="V4"/>
  <c r="AF3" s="1"/>
  <c r="AB37" s="1"/>
  <c r="V7"/>
  <c r="AR3" s="1"/>
  <c r="AF37" s="1"/>
  <c r="V3"/>
  <c r="AB3" s="1"/>
  <c r="AA37" s="1"/>
  <c r="V14"/>
  <c r="BT3" s="1"/>
  <c r="AP29" s="1"/>
  <c r="V10"/>
  <c r="BD3" s="1"/>
  <c r="V6"/>
  <c r="AN3" s="1"/>
  <c r="AE29" s="1"/>
  <c r="V9"/>
  <c r="AZ3" s="1"/>
  <c r="V5"/>
  <c r="AJ3" s="1"/>
  <c r="U15"/>
  <c r="BW3" s="1"/>
  <c r="AQ37" s="1"/>
  <c r="AV3"/>
  <c r="AH29" s="1"/>
  <c r="U6"/>
  <c r="AM3" s="1"/>
  <c r="AE37" s="1"/>
  <c r="U13"/>
  <c r="BO3" s="1"/>
  <c r="AN29" s="1"/>
  <c r="U9"/>
  <c r="AY3" s="1"/>
  <c r="U5"/>
  <c r="AI3" s="1"/>
  <c r="U12"/>
  <c r="BK3" s="1"/>
  <c r="U3"/>
  <c r="AA3" s="1"/>
  <c r="U4"/>
  <c r="AE3" s="1"/>
  <c r="U11"/>
  <c r="BG3" s="1"/>
  <c r="U7"/>
  <c r="AQ3" s="1"/>
  <c r="U14"/>
  <c r="BS3" s="1"/>
  <c r="U10"/>
  <c r="BC3" s="1"/>
  <c r="V30"/>
  <c r="BP4" s="1"/>
  <c r="AN32" s="1"/>
  <c r="AZ4"/>
  <c r="V22"/>
  <c r="AJ4" s="1"/>
  <c r="BH4"/>
  <c r="V31"/>
  <c r="BT4" s="1"/>
  <c r="V27"/>
  <c r="BD4" s="1"/>
  <c r="V23"/>
  <c r="AN4" s="1"/>
  <c r="V29"/>
  <c r="BL4" s="1"/>
  <c r="AM38" s="1"/>
  <c r="V21"/>
  <c r="AF4" s="1"/>
  <c r="AI30"/>
  <c r="V24"/>
  <c r="AR4" s="1"/>
  <c r="AF32" s="1"/>
  <c r="V20"/>
  <c r="AB4" s="1"/>
  <c r="BW4"/>
  <c r="V32"/>
  <c r="BX4" s="1"/>
  <c r="AU3"/>
  <c r="U31"/>
  <c r="BS4" s="1"/>
  <c r="U27"/>
  <c r="BC4" s="1"/>
  <c r="U23"/>
  <c r="AM4" s="1"/>
  <c r="AV4"/>
  <c r="AU4"/>
  <c r="BG4"/>
  <c r="U24"/>
  <c r="AQ4" s="1"/>
  <c r="U20"/>
  <c r="AA4" s="1"/>
  <c r="U30"/>
  <c r="BO4" s="1"/>
  <c r="AN30" s="1"/>
  <c r="U22"/>
  <c r="AI4" s="1"/>
  <c r="AD32" s="1"/>
  <c r="U29"/>
  <c r="BK4" s="1"/>
  <c r="AM40" s="1"/>
  <c r="U21"/>
  <c r="AE4" s="1"/>
  <c r="AD18" i="39"/>
  <c r="AY25"/>
  <c r="BA25"/>
  <c r="AZ25"/>
  <c r="BA27"/>
  <c r="AZ27"/>
  <c r="AY27"/>
  <c r="BA31"/>
  <c r="AZ31"/>
  <c r="AY31"/>
  <c r="AY23"/>
  <c r="BA23"/>
  <c r="AZ28"/>
  <c r="AY28"/>
  <c r="BA28"/>
  <c r="AD26"/>
  <c r="AD25"/>
  <c r="AD21"/>
  <c r="AD17"/>
  <c r="AD16"/>
  <c r="AD15"/>
  <c r="AD24"/>
  <c r="AD20"/>
  <c r="AD23"/>
  <c r="AD19"/>
  <c r="AZ23"/>
  <c r="AZ24"/>
  <c r="BA24"/>
  <c r="AY24"/>
  <c r="BA26"/>
  <c r="AZ26"/>
  <c r="AY26"/>
  <c r="AY29"/>
  <c r="BA29"/>
  <c r="BA21"/>
  <c r="AZ21"/>
  <c r="AY21"/>
  <c r="AZ22"/>
  <c r="AY22"/>
  <c r="BA22"/>
  <c r="AZ29"/>
  <c r="BA30"/>
  <c r="AZ30"/>
  <c r="AZ32"/>
  <c r="AY32"/>
  <c r="AY33"/>
  <c r="BA33"/>
  <c r="AY30"/>
  <c r="BA32"/>
  <c r="U8" i="38"/>
  <c r="U9"/>
  <c r="U5"/>
  <c r="AZ22"/>
  <c r="S4" s="1"/>
  <c r="S35"/>
  <c r="S13"/>
  <c r="U31"/>
  <c r="U29"/>
  <c r="U21"/>
  <c r="U17"/>
  <c r="U37"/>
  <c r="U24"/>
  <c r="U19"/>
  <c r="U33"/>
  <c r="AY25"/>
  <c r="BA25"/>
  <c r="AZ25"/>
  <c r="BA27"/>
  <c r="AZ27"/>
  <c r="AY27"/>
  <c r="AD26"/>
  <c r="AD25"/>
  <c r="AD24"/>
  <c r="AD20"/>
  <c r="AD23"/>
  <c r="AD19"/>
  <c r="AD22"/>
  <c r="AD18"/>
  <c r="T29"/>
  <c r="T36"/>
  <c r="T32"/>
  <c r="T34"/>
  <c r="T21"/>
  <c r="T16"/>
  <c r="R5"/>
  <c r="R8"/>
  <c r="R11"/>
  <c r="R14"/>
  <c r="AD21"/>
  <c r="T26"/>
  <c r="R35"/>
  <c r="R38"/>
  <c r="R26"/>
  <c r="R29"/>
  <c r="R20"/>
  <c r="R23"/>
  <c r="R32"/>
  <c r="AZ21"/>
  <c r="AY21"/>
  <c r="T6"/>
  <c r="BA23"/>
  <c r="AZ23"/>
  <c r="AZ28"/>
  <c r="AY28"/>
  <c r="BA28"/>
  <c r="AD15"/>
  <c r="BA31"/>
  <c r="AZ31"/>
  <c r="AY31"/>
  <c r="AD17"/>
  <c r="AY22"/>
  <c r="BA22"/>
  <c r="AY24"/>
  <c r="AZ24"/>
  <c r="BA26"/>
  <c r="AZ26"/>
  <c r="AY26"/>
  <c r="T11"/>
  <c r="AY29"/>
  <c r="BA29"/>
  <c r="T13"/>
  <c r="AD16"/>
  <c r="AZ29"/>
  <c r="BA30"/>
  <c r="AZ30"/>
  <c r="AZ32"/>
  <c r="AY32"/>
  <c r="AY30"/>
  <c r="AY33"/>
  <c r="BA33"/>
  <c r="BA32"/>
  <c r="AD18" i="37"/>
  <c r="T37"/>
  <c r="T35"/>
  <c r="T27"/>
  <c r="T22"/>
  <c r="T30"/>
  <c r="T17"/>
  <c r="T14"/>
  <c r="T4"/>
  <c r="T24"/>
  <c r="T20"/>
  <c r="T9"/>
  <c r="T7"/>
  <c r="AZ22"/>
  <c r="AY22"/>
  <c r="BA25"/>
  <c r="AZ25"/>
  <c r="AY25"/>
  <c r="AZ27"/>
  <c r="AY27"/>
  <c r="BA27"/>
  <c r="AZ28"/>
  <c r="AY28"/>
  <c r="BA28"/>
  <c r="AD26"/>
  <c r="AD25"/>
  <c r="AD21"/>
  <c r="AD17"/>
  <c r="AD16"/>
  <c r="AD15"/>
  <c r="AD24"/>
  <c r="AD20"/>
  <c r="AD23"/>
  <c r="AD19"/>
  <c r="AY23"/>
  <c r="BA23"/>
  <c r="AY24"/>
  <c r="BA24"/>
  <c r="AZ24"/>
  <c r="BA26"/>
  <c r="AZ26"/>
  <c r="AY26"/>
  <c r="BA30"/>
  <c r="AZ30"/>
  <c r="AY30"/>
  <c r="BA31"/>
  <c r="AZ31"/>
  <c r="AY31"/>
  <c r="BA21"/>
  <c r="AZ21"/>
  <c r="AY21"/>
  <c r="AY29"/>
  <c r="BA29"/>
  <c r="BA22"/>
  <c r="AZ29"/>
  <c r="AZ32"/>
  <c r="AY32"/>
  <c r="AY33"/>
  <c r="BA33"/>
  <c r="BA32"/>
  <c r="BA30" i="36"/>
  <c r="AZ30"/>
  <c r="AY30"/>
  <c r="AZ27"/>
  <c r="AY27"/>
  <c r="BA27"/>
  <c r="BA31"/>
  <c r="AZ31"/>
  <c r="AY31"/>
  <c r="BA22"/>
  <c r="AZ22"/>
  <c r="AY22"/>
  <c r="BA23"/>
  <c r="AZ23"/>
  <c r="AY23"/>
  <c r="AY33"/>
  <c r="BA33"/>
  <c r="AZ33"/>
  <c r="V38"/>
  <c r="V30"/>
  <c r="V26"/>
  <c r="V33"/>
  <c r="V27"/>
  <c r="V23"/>
  <c r="V19"/>
  <c r="V17"/>
  <c r="V6"/>
  <c r="V4"/>
  <c r="AY24"/>
  <c r="AZ24"/>
  <c r="BA26"/>
  <c r="AZ26"/>
  <c r="BA24"/>
  <c r="AY21"/>
  <c r="BA21"/>
  <c r="AY29"/>
  <c r="BA29"/>
  <c r="BA25"/>
  <c r="AY25"/>
  <c r="AY28"/>
  <c r="BA28"/>
  <c r="AZ28"/>
  <c r="AZ21"/>
  <c r="AY26"/>
  <c r="AZ29"/>
  <c r="AZ32"/>
  <c r="AY32"/>
  <c r="BA32"/>
  <c r="AD15" i="35"/>
  <c r="T29"/>
  <c r="T36"/>
  <c r="T32"/>
  <c r="T34"/>
  <c r="T21"/>
  <c r="T16"/>
  <c r="T3"/>
  <c r="T13"/>
  <c r="T11"/>
  <c r="T26"/>
  <c r="T19"/>
  <c r="T6"/>
  <c r="AZ21"/>
  <c r="AY21"/>
  <c r="AY29"/>
  <c r="BA29"/>
  <c r="AD26"/>
  <c r="AD25"/>
  <c r="AD24"/>
  <c r="AD20"/>
  <c r="AD23"/>
  <c r="AD19"/>
  <c r="AD22"/>
  <c r="AD18"/>
  <c r="AD17"/>
  <c r="BA21"/>
  <c r="AY22"/>
  <c r="BA22"/>
  <c r="AY25"/>
  <c r="BA25"/>
  <c r="AZ25"/>
  <c r="BA27"/>
  <c r="AZ27"/>
  <c r="AY27"/>
  <c r="AZ28"/>
  <c r="AY28"/>
  <c r="BA28"/>
  <c r="AD21"/>
  <c r="BA31"/>
  <c r="AZ31"/>
  <c r="AY31"/>
  <c r="BA23"/>
  <c r="AZ23"/>
  <c r="AY24"/>
  <c r="BA24"/>
  <c r="AZ24"/>
  <c r="BA26"/>
  <c r="AZ26"/>
  <c r="AY26"/>
  <c r="AZ22"/>
  <c r="AZ29"/>
  <c r="BA30"/>
  <c r="AZ30"/>
  <c r="AZ32"/>
  <c r="AY32"/>
  <c r="AY30"/>
  <c r="AY33"/>
  <c r="BA33"/>
  <c r="BA32"/>
  <c r="BA21" i="34"/>
  <c r="AZ21"/>
  <c r="AY21"/>
  <c r="T37"/>
  <c r="T35"/>
  <c r="T27"/>
  <c r="T22"/>
  <c r="T30"/>
  <c r="T17"/>
  <c r="T4"/>
  <c r="T24"/>
  <c r="T20"/>
  <c r="T14"/>
  <c r="T9"/>
  <c r="T7"/>
  <c r="AZ22"/>
  <c r="AY22"/>
  <c r="AY24"/>
  <c r="BA24"/>
  <c r="AZ24"/>
  <c r="BA25"/>
  <c r="AZ25"/>
  <c r="AY25"/>
  <c r="AZ28"/>
  <c r="AY28"/>
  <c r="BA28"/>
  <c r="AY23"/>
  <c r="BA23"/>
  <c r="AY29"/>
  <c r="BA29"/>
  <c r="BA26"/>
  <c r="AZ26"/>
  <c r="AY26"/>
  <c r="BA27"/>
  <c r="AZ27"/>
  <c r="AY27"/>
  <c r="BA30"/>
  <c r="AZ30"/>
  <c r="AY30"/>
  <c r="BA22"/>
  <c r="BA31"/>
  <c r="AZ31"/>
  <c r="AY31"/>
  <c r="AD26"/>
  <c r="AD25"/>
  <c r="AD21"/>
  <c r="AD17"/>
  <c r="AD16"/>
  <c r="AD15"/>
  <c r="AD24"/>
  <c r="AD20"/>
  <c r="AD23"/>
  <c r="AD19"/>
  <c r="AD22"/>
  <c r="AZ29"/>
  <c r="AZ32"/>
  <c r="AY32"/>
  <c r="AY33"/>
  <c r="BA33"/>
  <c r="BA32"/>
  <c r="AD18" i="33"/>
  <c r="BA21"/>
  <c r="AZ21"/>
  <c r="AY21"/>
  <c r="AY23"/>
  <c r="BA23"/>
  <c r="AZ23"/>
  <c r="AY24"/>
  <c r="BA24"/>
  <c r="AZ24"/>
  <c r="AY25"/>
  <c r="BA25"/>
  <c r="AZ25"/>
  <c r="AY29"/>
  <c r="BA29"/>
  <c r="AZ29"/>
  <c r="AZ22"/>
  <c r="AY22"/>
  <c r="AD26"/>
  <c r="AD25"/>
  <c r="AD21"/>
  <c r="AD17"/>
  <c r="AD16"/>
  <c r="AD15"/>
  <c r="AD24"/>
  <c r="AD20"/>
  <c r="AD23"/>
  <c r="AD19"/>
  <c r="AZ28"/>
  <c r="AY28"/>
  <c r="BA28"/>
  <c r="BA31"/>
  <c r="AZ31"/>
  <c r="AY31"/>
  <c r="BA26"/>
  <c r="AZ26"/>
  <c r="AY26"/>
  <c r="BA27"/>
  <c r="AZ27"/>
  <c r="AY27"/>
  <c r="BA30"/>
  <c r="AZ30"/>
  <c r="AY30"/>
  <c r="AZ32"/>
  <c r="AY32"/>
  <c r="BA32"/>
  <c r="BA22"/>
  <c r="AY33"/>
  <c r="BA33"/>
  <c r="Z3" i="32"/>
  <c r="BA28"/>
  <c r="Y22" s="1"/>
  <c r="AL22" s="1"/>
  <c r="Y26"/>
  <c r="AL26" s="1"/>
  <c r="Y30"/>
  <c r="AL30" s="1"/>
  <c r="Y12"/>
  <c r="AL12" s="1"/>
  <c r="Y9"/>
  <c r="AL9" s="1"/>
  <c r="Y5"/>
  <c r="AL5" s="1"/>
  <c r="Y15"/>
  <c r="AL15" s="1"/>
  <c r="Y38"/>
  <c r="AL38" s="1"/>
  <c r="Z34"/>
  <c r="Z30"/>
  <c r="Z25"/>
  <c r="Z21"/>
  <c r="Z17"/>
  <c r="Z20"/>
  <c r="Z29"/>
  <c r="Z36"/>
  <c r="Z4"/>
  <c r="BA31"/>
  <c r="AZ31"/>
  <c r="AY31"/>
  <c r="AZ32"/>
  <c r="AY32"/>
  <c r="BA32"/>
  <c r="Y29"/>
  <c r="AL29" s="1"/>
  <c r="BA30"/>
  <c r="AZ30"/>
  <c r="AY30"/>
  <c r="Y19"/>
  <c r="AL19" s="1"/>
  <c r="BA21"/>
  <c r="AZ21"/>
  <c r="AY21"/>
  <c r="AZ22"/>
  <c r="AY22"/>
  <c r="Z35"/>
  <c r="Z31"/>
  <c r="Z27"/>
  <c r="Z26"/>
  <c r="Z37"/>
  <c r="T29"/>
  <c r="T36"/>
  <c r="T32"/>
  <c r="T19"/>
  <c r="AY25"/>
  <c r="BA25"/>
  <c r="AZ25"/>
  <c r="T11"/>
  <c r="Z38"/>
  <c r="Z33"/>
  <c r="Z32"/>
  <c r="Z24"/>
  <c r="T13"/>
  <c r="Z15"/>
  <c r="Z16"/>
  <c r="Z18"/>
  <c r="Z22"/>
  <c r="BA22"/>
  <c r="AZ23"/>
  <c r="Z28"/>
  <c r="T34"/>
  <c r="BA26"/>
  <c r="AZ26"/>
  <c r="AY26"/>
  <c r="BA27"/>
  <c r="AZ27"/>
  <c r="AY27"/>
  <c r="AY33"/>
  <c r="BA33"/>
  <c r="AZ33"/>
  <c r="AZ24"/>
  <c r="AY24"/>
  <c r="BA24"/>
  <c r="Z6"/>
  <c r="AZ28"/>
  <c r="AY28"/>
  <c r="T21"/>
  <c r="Z23"/>
  <c r="BA23"/>
  <c r="AZ24" i="31"/>
  <c r="AY24"/>
  <c r="BA24"/>
  <c r="AZ21"/>
  <c r="AY21"/>
  <c r="BA21"/>
  <c r="AD26"/>
  <c r="AD25"/>
  <c r="AD24"/>
  <c r="AD20"/>
  <c r="AD23"/>
  <c r="AD19"/>
  <c r="AD22"/>
  <c r="AD18"/>
  <c r="T29"/>
  <c r="T36"/>
  <c r="T32"/>
  <c r="T34"/>
  <c r="T21"/>
  <c r="T16"/>
  <c r="AD21"/>
  <c r="T26"/>
  <c r="AY22"/>
  <c r="BA22"/>
  <c r="T6"/>
  <c r="BA23"/>
  <c r="AZ23"/>
  <c r="AY25"/>
  <c r="BA25"/>
  <c r="AZ25"/>
  <c r="AD15"/>
  <c r="AZ22"/>
  <c r="BA31"/>
  <c r="AZ31"/>
  <c r="AY31"/>
  <c r="AZ28"/>
  <c r="AY28"/>
  <c r="BA28"/>
  <c r="AD17"/>
  <c r="BA26"/>
  <c r="AZ26"/>
  <c r="AY26"/>
  <c r="BA27"/>
  <c r="AZ27"/>
  <c r="AY27"/>
  <c r="T11"/>
  <c r="AY29"/>
  <c r="BA29"/>
  <c r="T13"/>
  <c r="AD16"/>
  <c r="AZ29"/>
  <c r="AZ32"/>
  <c r="AY32"/>
  <c r="BA30"/>
  <c r="AZ30"/>
  <c r="AY30"/>
  <c r="AY33"/>
  <c r="BA33"/>
  <c r="BA32"/>
  <c r="BA31" i="30"/>
  <c r="AZ31"/>
  <c r="AY31"/>
  <c r="R31"/>
  <c r="R34"/>
  <c r="R37"/>
  <c r="R25"/>
  <c r="R19"/>
  <c r="R22"/>
  <c r="R16"/>
  <c r="R4"/>
  <c r="R28"/>
  <c r="R13"/>
  <c r="R10"/>
  <c r="R7"/>
  <c r="BA23"/>
  <c r="AZ23"/>
  <c r="AY23"/>
  <c r="AY25"/>
  <c r="BA25"/>
  <c r="AZ25"/>
  <c r="BA22"/>
  <c r="AZ22"/>
  <c r="BA26"/>
  <c r="AZ26"/>
  <c r="AY26"/>
  <c r="BA27"/>
  <c r="AZ27"/>
  <c r="AY27"/>
  <c r="AY29"/>
  <c r="BA29"/>
  <c r="AZ32"/>
  <c r="AY32"/>
  <c r="BA32"/>
  <c r="AY33"/>
  <c r="BA33"/>
  <c r="AZ33"/>
  <c r="AY21"/>
  <c r="BA21"/>
  <c r="AY24"/>
  <c r="AZ24"/>
  <c r="AZ28"/>
  <c r="AY28"/>
  <c r="BA28"/>
  <c r="AY22"/>
  <c r="BA24"/>
  <c r="AZ29"/>
  <c r="BA30"/>
  <c r="AZ30"/>
  <c r="AY30"/>
  <c r="R9" i="29"/>
  <c r="R12"/>
  <c r="BA31"/>
  <c r="AZ31"/>
  <c r="AY31"/>
  <c r="BA22"/>
  <c r="AZ22"/>
  <c r="AY22"/>
  <c r="T33"/>
  <c r="T25"/>
  <c r="T28"/>
  <c r="T31"/>
  <c r="T38"/>
  <c r="T23"/>
  <c r="T18"/>
  <c r="T12"/>
  <c r="T10"/>
  <c r="T8"/>
  <c r="T5"/>
  <c r="W29"/>
  <c r="W25"/>
  <c r="W36"/>
  <c r="W23"/>
  <c r="W19"/>
  <c r="W35"/>
  <c r="W15"/>
  <c r="AJ15" s="1"/>
  <c r="W14"/>
  <c r="W31"/>
  <c r="W9"/>
  <c r="AZ28"/>
  <c r="AY28"/>
  <c r="BA28"/>
  <c r="T15"/>
  <c r="R27"/>
  <c r="R30"/>
  <c r="R33"/>
  <c r="R18"/>
  <c r="R21"/>
  <c r="R24"/>
  <c r="R6"/>
  <c r="R15"/>
  <c r="R3"/>
  <c r="AZ32"/>
  <c r="AY32"/>
  <c r="BA32"/>
  <c r="X37"/>
  <c r="X28"/>
  <c r="X35"/>
  <c r="X26"/>
  <c r="X19"/>
  <c r="X30"/>
  <c r="X14"/>
  <c r="X10"/>
  <c r="X8"/>
  <c r="R36"/>
  <c r="BA21"/>
  <c r="AZ21"/>
  <c r="AZ24"/>
  <c r="BA24"/>
  <c r="AY24"/>
  <c r="AZ23"/>
  <c r="AY23"/>
  <c r="AY25"/>
  <c r="AZ25"/>
  <c r="BA30"/>
  <c r="AZ30"/>
  <c r="AY30"/>
  <c r="BA25"/>
  <c r="BA26"/>
  <c r="AY26"/>
  <c r="BA27"/>
  <c r="AZ27"/>
  <c r="AY29"/>
  <c r="BA29"/>
  <c r="AZ29"/>
  <c r="AY33"/>
  <c r="BA33"/>
  <c r="AZ33"/>
  <c r="T7" i="28"/>
  <c r="T37"/>
  <c r="T35"/>
  <c r="T27"/>
  <c r="T30"/>
  <c r="T22"/>
  <c r="T17"/>
  <c r="T24"/>
  <c r="T20"/>
  <c r="T4"/>
  <c r="T14"/>
  <c r="AY24"/>
  <c r="BA24"/>
  <c r="AZ24"/>
  <c r="BA25"/>
  <c r="AZ25"/>
  <c r="AY25"/>
  <c r="BA21"/>
  <c r="AZ21"/>
  <c r="AY21"/>
  <c r="BA31"/>
  <c r="AZ31"/>
  <c r="AY31"/>
  <c r="X36"/>
  <c r="X32"/>
  <c r="X27"/>
  <c r="X34"/>
  <c r="X23"/>
  <c r="X25"/>
  <c r="X18"/>
  <c r="X17"/>
  <c r="BA26"/>
  <c r="AZ26"/>
  <c r="AY26"/>
  <c r="AY28"/>
  <c r="BA28"/>
  <c r="BA29"/>
  <c r="AZ29"/>
  <c r="BA30"/>
  <c r="AZ30"/>
  <c r="AY30"/>
  <c r="AZ22"/>
  <c r="AY22"/>
  <c r="AY29"/>
  <c r="AY23"/>
  <c r="BA23"/>
  <c r="AZ27"/>
  <c r="AY27"/>
  <c r="AZ32"/>
  <c r="AY32"/>
  <c r="BA32"/>
  <c r="BA22"/>
  <c r="AZ28"/>
  <c r="AY33"/>
  <c r="BA33"/>
  <c r="AZ33"/>
  <c r="W12" i="27"/>
  <c r="W7"/>
  <c r="W5"/>
  <c r="AY22"/>
  <c r="S26" s="1"/>
  <c r="AZ24"/>
  <c r="BA24"/>
  <c r="AY24"/>
  <c r="S34"/>
  <c r="S31"/>
  <c r="S12"/>
  <c r="AY25"/>
  <c r="BA25"/>
  <c r="AZ25"/>
  <c r="AY29"/>
  <c r="AZ29"/>
  <c r="AZ32"/>
  <c r="AY32"/>
  <c r="AY21"/>
  <c r="BA21"/>
  <c r="BA22"/>
  <c r="AZ22"/>
  <c r="Z35"/>
  <c r="Z31"/>
  <c r="Z27"/>
  <c r="Z22"/>
  <c r="Z13"/>
  <c r="Z11"/>
  <c r="Z5"/>
  <c r="Z37"/>
  <c r="Z26"/>
  <c r="Z18"/>
  <c r="Z6"/>
  <c r="AZ28"/>
  <c r="BA28"/>
  <c r="AY28"/>
  <c r="Z15"/>
  <c r="BA23"/>
  <c r="AZ23"/>
  <c r="AY23"/>
  <c r="W26"/>
  <c r="W37"/>
  <c r="W32"/>
  <c r="W21"/>
  <c r="W33"/>
  <c r="W27"/>
  <c r="W16"/>
  <c r="AZ26"/>
  <c r="AY26"/>
  <c r="W10"/>
  <c r="BA30"/>
  <c r="AZ30"/>
  <c r="AY30"/>
  <c r="W20"/>
  <c r="AZ21"/>
  <c r="BA27"/>
  <c r="AZ27"/>
  <c r="AY27"/>
  <c r="BA32"/>
  <c r="AY33"/>
  <c r="BA33"/>
  <c r="AZ33"/>
  <c r="AB36"/>
  <c r="AB35"/>
  <c r="AB28"/>
  <c r="AB32"/>
  <c r="AB24"/>
  <c r="AB22"/>
  <c r="AY31"/>
  <c r="AB17"/>
  <c r="AZ31"/>
  <c r="AD6" i="26"/>
  <c r="AD8"/>
  <c r="AD10"/>
  <c r="AD12"/>
  <c r="AD14"/>
  <c r="AD4"/>
  <c r="Y5"/>
  <c r="AL5" s="1"/>
  <c r="AD33"/>
  <c r="AD7"/>
  <c r="AD9"/>
  <c r="AD11"/>
  <c r="AD13"/>
  <c r="AA16"/>
  <c r="AA14"/>
  <c r="W29"/>
  <c r="W4"/>
  <c r="W25"/>
  <c r="AY30"/>
  <c r="AA17" s="1"/>
  <c r="AZ30"/>
  <c r="AA33" s="1"/>
  <c r="BA26"/>
  <c r="W27" s="1"/>
  <c r="AY25"/>
  <c r="AZ25"/>
  <c r="BA25"/>
  <c r="BA27"/>
  <c r="AZ27"/>
  <c r="AY27"/>
  <c r="AY22"/>
  <c r="AZ22"/>
  <c r="BA23"/>
  <c r="AZ23"/>
  <c r="AA26"/>
  <c r="AA32"/>
  <c r="AA9"/>
  <c r="AA8"/>
  <c r="AA28"/>
  <c r="Y34"/>
  <c r="AL34" s="1"/>
  <c r="Y30"/>
  <c r="AL30" s="1"/>
  <c r="Y26"/>
  <c r="AL26" s="1"/>
  <c r="Y22"/>
  <c r="AL22" s="1"/>
  <c r="Y15"/>
  <c r="AL15" s="1"/>
  <c r="Y38"/>
  <c r="AL38" s="1"/>
  <c r="Y29"/>
  <c r="AL29" s="1"/>
  <c r="Y7"/>
  <c r="AL7" s="1"/>
  <c r="AZ24"/>
  <c r="AY24"/>
  <c r="BA24"/>
  <c r="AZ28"/>
  <c r="AY28"/>
  <c r="AZ32"/>
  <c r="BA32"/>
  <c r="AY32"/>
  <c r="BA22"/>
  <c r="W23"/>
  <c r="W36"/>
  <c r="W35"/>
  <c r="W31"/>
  <c r="W19"/>
  <c r="W9"/>
  <c r="W6"/>
  <c r="W15"/>
  <c r="W14"/>
  <c r="AD25"/>
  <c r="AD24"/>
  <c r="AD22"/>
  <c r="AD20"/>
  <c r="AD26"/>
  <c r="AD23"/>
  <c r="AD19"/>
  <c r="AD21"/>
  <c r="AD17"/>
  <c r="Y12"/>
  <c r="AL12" s="1"/>
  <c r="AA38"/>
  <c r="AA12"/>
  <c r="AA11"/>
  <c r="AA7"/>
  <c r="AA25"/>
  <c r="AA21"/>
  <c r="AA31"/>
  <c r="Y19"/>
  <c r="AL19" s="1"/>
  <c r="AY23"/>
  <c r="R27"/>
  <c r="R33"/>
  <c r="R24"/>
  <c r="R30"/>
  <c r="R21"/>
  <c r="R3"/>
  <c r="R12"/>
  <c r="R9"/>
  <c r="R36"/>
  <c r="R31"/>
  <c r="R34"/>
  <c r="R28"/>
  <c r="R22"/>
  <c r="R19"/>
  <c r="R13"/>
  <c r="R10"/>
  <c r="R7"/>
  <c r="R37"/>
  <c r="R18"/>
  <c r="BA21"/>
  <c r="R25"/>
  <c r="AY29"/>
  <c r="BA29"/>
  <c r="AA34"/>
  <c r="AA30"/>
  <c r="AA37"/>
  <c r="AA23"/>
  <c r="BA31"/>
  <c r="AZ31"/>
  <c r="AY31"/>
  <c r="AD35"/>
  <c r="AD31"/>
  <c r="AD27"/>
  <c r="AD38"/>
  <c r="AD34"/>
  <c r="AD36"/>
  <c r="AD28"/>
  <c r="AD37"/>
  <c r="AA6"/>
  <c r="AA18"/>
  <c r="AA24"/>
  <c r="AA29"/>
  <c r="AZ29"/>
  <c r="AD30"/>
  <c r="AA5"/>
  <c r="W10"/>
  <c r="AA10"/>
  <c r="AY26"/>
  <c r="AD32"/>
  <c r="T37" i="25"/>
  <c r="T35"/>
  <c r="T27"/>
  <c r="T22"/>
  <c r="T30"/>
  <c r="T17"/>
  <c r="T24"/>
  <c r="T20"/>
  <c r="T14"/>
  <c r="T9"/>
  <c r="T7"/>
  <c r="BA21"/>
  <c r="AZ21"/>
  <c r="AY21"/>
  <c r="AZ22"/>
  <c r="AY22"/>
  <c r="BA22"/>
  <c r="BA31"/>
  <c r="AZ31"/>
  <c r="AY31"/>
  <c r="AZ28"/>
  <c r="AY28"/>
  <c r="BA28"/>
  <c r="AY29"/>
  <c r="BA29"/>
  <c r="BA30"/>
  <c r="AZ30"/>
  <c r="AY30"/>
  <c r="AZ24"/>
  <c r="BA24"/>
  <c r="AY24"/>
  <c r="AY25"/>
  <c r="BA25"/>
  <c r="AZ25"/>
  <c r="AZ26"/>
  <c r="AY26"/>
  <c r="BA26"/>
  <c r="AY23"/>
  <c r="BA23"/>
  <c r="BA27"/>
  <c r="AZ27"/>
  <c r="AY27"/>
  <c r="AZ29"/>
  <c r="AZ32"/>
  <c r="AY32"/>
  <c r="AY33"/>
  <c r="BA33"/>
  <c r="AZ33"/>
  <c r="BA32"/>
  <c r="W35" i="24"/>
  <c r="W14"/>
  <c r="W36"/>
  <c r="W31"/>
  <c r="W25"/>
  <c r="Z33"/>
  <c r="Z14"/>
  <c r="Z15"/>
  <c r="Z3"/>
  <c r="Z16"/>
  <c r="BA22"/>
  <c r="AZ22"/>
  <c r="AY22"/>
  <c r="Z20"/>
  <c r="R35"/>
  <c r="R38"/>
  <c r="R32"/>
  <c r="R29"/>
  <c r="R26"/>
  <c r="R20"/>
  <c r="R11"/>
  <c r="R8"/>
  <c r="R5"/>
  <c r="R23"/>
  <c r="AZ23"/>
  <c r="AY23"/>
  <c r="BA23"/>
  <c r="AZ24"/>
  <c r="BA24"/>
  <c r="AY24"/>
  <c r="AZ28"/>
  <c r="BA28"/>
  <c r="AY28"/>
  <c r="AZ21"/>
  <c r="Z34"/>
  <c r="Z36"/>
  <c r="Z25"/>
  <c r="Z21"/>
  <c r="Z29"/>
  <c r="Z12"/>
  <c r="Z10"/>
  <c r="Z8"/>
  <c r="Z17"/>
  <c r="AC36"/>
  <c r="AC29"/>
  <c r="AC26"/>
  <c r="AC33"/>
  <c r="AC22"/>
  <c r="AC31"/>
  <c r="AC14"/>
  <c r="AC3"/>
  <c r="AC10"/>
  <c r="AC7"/>
  <c r="BA27"/>
  <c r="AZ27"/>
  <c r="AY27"/>
  <c r="R14"/>
  <c r="W29"/>
  <c r="W19"/>
  <c r="W6"/>
  <c r="W23"/>
  <c r="W15"/>
  <c r="W4"/>
  <c r="AY25"/>
  <c r="BA25"/>
  <c r="AZ25"/>
  <c r="W9"/>
  <c r="AY26"/>
  <c r="BA26"/>
  <c r="BA31"/>
  <c r="AZ31"/>
  <c r="AY31"/>
  <c r="R17"/>
  <c r="AC17"/>
  <c r="AC18"/>
  <c r="AY21"/>
  <c r="AC5"/>
  <c r="AC9"/>
  <c r="Z38"/>
  <c r="Z28"/>
  <c r="AC13"/>
  <c r="AZ30"/>
  <c r="AY30"/>
  <c r="AC32"/>
  <c r="AC23"/>
  <c r="AC19"/>
  <c r="AC27"/>
  <c r="AY33"/>
  <c r="AZ33"/>
  <c r="Z23"/>
  <c r="BA30"/>
  <c r="BA33"/>
  <c r="Z35"/>
  <c r="Z31"/>
  <c r="Z27"/>
  <c r="Z37"/>
  <c r="Z22"/>
  <c r="Z18"/>
  <c r="AC28"/>
  <c r="AC38"/>
  <c r="AC30"/>
  <c r="Z5"/>
  <c r="Z7"/>
  <c r="Z9"/>
  <c r="Z11"/>
  <c r="Z13"/>
  <c r="AC20"/>
  <c r="AC21"/>
  <c r="Z24"/>
  <c r="Z26"/>
  <c r="Z32"/>
  <c r="AC34"/>
  <c r="AC35"/>
  <c r="R17" i="23"/>
  <c r="R14"/>
  <c r="AY24"/>
  <c r="BA24"/>
  <c r="AZ24"/>
  <c r="BA25"/>
  <c r="AZ25"/>
  <c r="AY25"/>
  <c r="BA26"/>
  <c r="AZ26"/>
  <c r="AY26"/>
  <c r="T29"/>
  <c r="T36"/>
  <c r="T32"/>
  <c r="T34"/>
  <c r="T21"/>
  <c r="T16"/>
  <c r="R5"/>
  <c r="R8"/>
  <c r="R11"/>
  <c r="BA30"/>
  <c r="AZ30"/>
  <c r="AY30"/>
  <c r="T26"/>
  <c r="AZ21"/>
  <c r="AY21"/>
  <c r="AY22"/>
  <c r="BA22"/>
  <c r="T6"/>
  <c r="BA23"/>
  <c r="AZ23"/>
  <c r="BA27"/>
  <c r="AZ27"/>
  <c r="AY27"/>
  <c r="AZ22"/>
  <c r="BA31"/>
  <c r="AZ31"/>
  <c r="AY31"/>
  <c r="R35"/>
  <c r="R38"/>
  <c r="R26"/>
  <c r="R29"/>
  <c r="R20"/>
  <c r="R23"/>
  <c r="R32"/>
  <c r="T11"/>
  <c r="AZ28"/>
  <c r="AY28"/>
  <c r="BA28"/>
  <c r="AY29"/>
  <c r="BA29"/>
  <c r="T13"/>
  <c r="AD26"/>
  <c r="AD25"/>
  <c r="AD24"/>
  <c r="AD20"/>
  <c r="AD23"/>
  <c r="AD19"/>
  <c r="AD22"/>
  <c r="AD18"/>
  <c r="AZ29"/>
  <c r="AY33"/>
  <c r="BA33"/>
  <c r="AZ32"/>
  <c r="AY32"/>
  <c r="BA32"/>
  <c r="T29" i="22"/>
  <c r="T36"/>
  <c r="T32"/>
  <c r="T34"/>
  <c r="T21"/>
  <c r="T16"/>
  <c r="T3"/>
  <c r="T13"/>
  <c r="T11"/>
  <c r="T26"/>
  <c r="T19"/>
  <c r="T6"/>
  <c r="R35"/>
  <c r="R38"/>
  <c r="R26"/>
  <c r="R29"/>
  <c r="R20"/>
  <c r="R14"/>
  <c r="R23"/>
  <c r="R32"/>
  <c r="R17"/>
  <c r="AY22"/>
  <c r="BA22"/>
  <c r="AZ22"/>
  <c r="R11"/>
  <c r="AY24"/>
  <c r="BA24"/>
  <c r="AZ24"/>
  <c r="AZ28"/>
  <c r="AY28"/>
  <c r="BA28"/>
  <c r="AD17"/>
  <c r="BA23"/>
  <c r="AZ23"/>
  <c r="BA27"/>
  <c r="AZ27"/>
  <c r="AY27"/>
  <c r="AY29"/>
  <c r="BA29"/>
  <c r="BA31"/>
  <c r="AZ31"/>
  <c r="AY31"/>
  <c r="AD26"/>
  <c r="AD25"/>
  <c r="AD24"/>
  <c r="AD20"/>
  <c r="AD23"/>
  <c r="AD19"/>
  <c r="AD22"/>
  <c r="AD18"/>
  <c r="AZ21"/>
  <c r="AY21"/>
  <c r="AY25"/>
  <c r="BA25"/>
  <c r="AZ25"/>
  <c r="BA26"/>
  <c r="AZ26"/>
  <c r="AY26"/>
  <c r="AD15"/>
  <c r="AZ29"/>
  <c r="BA30"/>
  <c r="AZ30"/>
  <c r="AY33"/>
  <c r="BA33"/>
  <c r="AY30"/>
  <c r="AZ32"/>
  <c r="AY32"/>
  <c r="BA32"/>
  <c r="BA21" i="21"/>
  <c r="AZ21"/>
  <c r="AY21"/>
  <c r="BA30"/>
  <c r="AZ30"/>
  <c r="AY30"/>
  <c r="S30"/>
  <c r="S33"/>
  <c r="S25"/>
  <c r="S36"/>
  <c r="S14"/>
  <c r="S27"/>
  <c r="S19"/>
  <c r="S22"/>
  <c r="S5"/>
  <c r="AY23"/>
  <c r="BA23"/>
  <c r="S8"/>
  <c r="BA27"/>
  <c r="AZ27"/>
  <c r="AY27"/>
  <c r="S11"/>
  <c r="AY29"/>
  <c r="BA29"/>
  <c r="AZ22"/>
  <c r="AY22"/>
  <c r="AY25"/>
  <c r="BA25"/>
  <c r="AZ25"/>
  <c r="BA26"/>
  <c r="AZ26"/>
  <c r="AY26"/>
  <c r="AZ23"/>
  <c r="BA31"/>
  <c r="AZ31"/>
  <c r="AY31"/>
  <c r="AZ24"/>
  <c r="AY24"/>
  <c r="BA24"/>
  <c r="AZ28"/>
  <c r="AY28"/>
  <c r="BA28"/>
  <c r="S16"/>
  <c r="AZ29"/>
  <c r="AZ32"/>
  <c r="AY32"/>
  <c r="AY33"/>
  <c r="BA33"/>
  <c r="AZ33"/>
  <c r="BA32"/>
  <c r="AZ28" i="20"/>
  <c r="AY28"/>
  <c r="BA28"/>
  <c r="AZ24"/>
  <c r="BA24"/>
  <c r="AY24"/>
  <c r="AY23"/>
  <c r="BA23"/>
  <c r="BA27"/>
  <c r="AZ27"/>
  <c r="AY27"/>
  <c r="AY29"/>
  <c r="BA29"/>
  <c r="AZ23"/>
  <c r="BA31"/>
  <c r="AZ31"/>
  <c r="AY31"/>
  <c r="BA21"/>
  <c r="AZ21"/>
  <c r="AY21"/>
  <c r="AZ22"/>
  <c r="AY22"/>
  <c r="AY25"/>
  <c r="BA25"/>
  <c r="AZ25"/>
  <c r="BA26"/>
  <c r="AZ26"/>
  <c r="AY26"/>
  <c r="AZ32"/>
  <c r="AY32"/>
  <c r="BA32"/>
  <c r="BA22"/>
  <c r="AZ29"/>
  <c r="BA30"/>
  <c r="AZ30"/>
  <c r="AY33"/>
  <c r="BA33"/>
  <c r="AZ33"/>
  <c r="AY30"/>
  <c r="AA7" i="19"/>
  <c r="AA3"/>
  <c r="T37"/>
  <c r="T35"/>
  <c r="T27"/>
  <c r="T22"/>
  <c r="T30"/>
  <c r="T17"/>
  <c r="T24"/>
  <c r="T20"/>
  <c r="T14"/>
  <c r="T9"/>
  <c r="T7"/>
  <c r="AZ22"/>
  <c r="AY22"/>
  <c r="BA22"/>
  <c r="BA26"/>
  <c r="AZ26"/>
  <c r="AY26"/>
  <c r="AA11"/>
  <c r="AA12"/>
  <c r="BA21"/>
  <c r="AZ21"/>
  <c r="AY21"/>
  <c r="AY23"/>
  <c r="BA23"/>
  <c r="AY25"/>
  <c r="BA25"/>
  <c r="AZ25"/>
  <c r="AZ28"/>
  <c r="AY28"/>
  <c r="BA28"/>
  <c r="AY29"/>
  <c r="BA29"/>
  <c r="BA31"/>
  <c r="AZ31"/>
  <c r="AY31"/>
  <c r="AZ24"/>
  <c r="AY24"/>
  <c r="BA27"/>
  <c r="AZ27"/>
  <c r="AY27"/>
  <c r="AA38"/>
  <c r="AA25"/>
  <c r="AA19"/>
  <c r="AA35"/>
  <c r="AA31"/>
  <c r="AZ32"/>
  <c r="AY32"/>
  <c r="BA32"/>
  <c r="BA24"/>
  <c r="AA27"/>
  <c r="AZ29"/>
  <c r="AY33"/>
  <c r="BA33"/>
  <c r="AZ33"/>
  <c r="BA30"/>
  <c r="AZ30"/>
  <c r="AY24" i="18"/>
  <c r="AZ24"/>
  <c r="BA24"/>
  <c r="BA22"/>
  <c r="AZ22"/>
  <c r="AY22"/>
  <c r="BA27"/>
  <c r="AZ27"/>
  <c r="AY27"/>
  <c r="AY21"/>
  <c r="BA21"/>
  <c r="AZ21"/>
  <c r="BA23"/>
  <c r="AZ23"/>
  <c r="AY23"/>
  <c r="BA26"/>
  <c r="AZ26"/>
  <c r="AY26"/>
  <c r="AD26"/>
  <c r="AD25"/>
  <c r="AD23"/>
  <c r="AD19"/>
  <c r="AD22"/>
  <c r="AD18"/>
  <c r="AD21"/>
  <c r="AD17"/>
  <c r="AD16"/>
  <c r="AD15"/>
  <c r="AD20"/>
  <c r="AD24"/>
  <c r="AZ32"/>
  <c r="AY32"/>
  <c r="BA32"/>
  <c r="BA31"/>
  <c r="AZ31"/>
  <c r="AY31"/>
  <c r="AY25"/>
  <c r="BA25"/>
  <c r="AZ25"/>
  <c r="AZ28"/>
  <c r="AY28"/>
  <c r="BA28"/>
  <c r="AY29"/>
  <c r="BA29"/>
  <c r="BA30"/>
  <c r="AZ30"/>
  <c r="AY30"/>
  <c r="AZ29"/>
  <c r="AY33"/>
  <c r="BA33"/>
  <c r="AY29" i="17"/>
  <c r="BA21"/>
  <c r="AZ21"/>
  <c r="AY21"/>
  <c r="T35"/>
  <c r="T27"/>
  <c r="T30"/>
  <c r="T22"/>
  <c r="T37"/>
  <c r="T14"/>
  <c r="T24"/>
  <c r="T20"/>
  <c r="T9"/>
  <c r="T7"/>
  <c r="X5"/>
  <c r="T17"/>
  <c r="AZ22"/>
  <c r="AY22"/>
  <c r="BA22"/>
  <c r="Z33"/>
  <c r="Z32"/>
  <c r="Z28"/>
  <c r="Z24"/>
  <c r="Z38"/>
  <c r="Z23"/>
  <c r="Z19"/>
  <c r="Z16"/>
  <c r="Z14"/>
  <c r="AZ30"/>
  <c r="AY30"/>
  <c r="BA30"/>
  <c r="BA32"/>
  <c r="AZ32"/>
  <c r="AY32"/>
  <c r="BA33"/>
  <c r="AZ33"/>
  <c r="AY33"/>
  <c r="X27"/>
  <c r="X34"/>
  <c r="X36"/>
  <c r="X23"/>
  <c r="X25"/>
  <c r="X18"/>
  <c r="X32"/>
  <c r="X13"/>
  <c r="X9"/>
  <c r="X7"/>
  <c r="T4"/>
  <c r="BA24"/>
  <c r="AZ24"/>
  <c r="AY24"/>
  <c r="AY27"/>
  <c r="AZ27"/>
  <c r="AZ26"/>
  <c r="AY26"/>
  <c r="BA26"/>
  <c r="AY23"/>
  <c r="BA23"/>
  <c r="BA25"/>
  <c r="AZ25"/>
  <c r="AY25"/>
  <c r="BA28"/>
  <c r="AY28"/>
  <c r="BA29"/>
  <c r="AZ29"/>
  <c r="AY31"/>
  <c r="BA31"/>
  <c r="AZ31"/>
  <c r="AZ28"/>
  <c r="R35" i="16"/>
  <c r="R38"/>
  <c r="R26"/>
  <c r="R29"/>
  <c r="R20"/>
  <c r="R14"/>
  <c r="R23"/>
  <c r="R32"/>
  <c r="R11"/>
  <c r="R8"/>
  <c r="R5"/>
  <c r="R17"/>
  <c r="T29"/>
  <c r="T36"/>
  <c r="T32"/>
  <c r="T34"/>
  <c r="T21"/>
  <c r="T16"/>
  <c r="T3"/>
  <c r="T26"/>
  <c r="T13"/>
  <c r="T11"/>
  <c r="T6"/>
  <c r="AY24"/>
  <c r="BA24"/>
  <c r="AZ24"/>
  <c r="BA27"/>
  <c r="AZ27"/>
  <c r="AY27"/>
  <c r="AY29"/>
  <c r="BA29"/>
  <c r="AZ29"/>
  <c r="AY22"/>
  <c r="BA22"/>
  <c r="BA23"/>
  <c r="AZ23"/>
  <c r="BA26"/>
  <c r="AZ26"/>
  <c r="AY26"/>
  <c r="AZ28"/>
  <c r="AY28"/>
  <c r="BA28"/>
  <c r="AZ21"/>
  <c r="AY21"/>
  <c r="BA25"/>
  <c r="AZ25"/>
  <c r="AY25"/>
  <c r="AZ22"/>
  <c r="BA31"/>
  <c r="AZ31"/>
  <c r="AY31"/>
  <c r="AZ32"/>
  <c r="AY32"/>
  <c r="AY33"/>
  <c r="BA33"/>
  <c r="AZ33"/>
  <c r="BA30"/>
  <c r="AZ30"/>
  <c r="AY30"/>
  <c r="BA32"/>
  <c r="BA24" i="15"/>
  <c r="R11"/>
  <c r="R8"/>
  <c r="U31"/>
  <c r="U29"/>
  <c r="U21"/>
  <c r="U17"/>
  <c r="U37"/>
  <c r="U24"/>
  <c r="U19"/>
  <c r="U13"/>
  <c r="U9"/>
  <c r="U8"/>
  <c r="U5"/>
  <c r="U33"/>
  <c r="R35"/>
  <c r="R38"/>
  <c r="R26"/>
  <c r="R29"/>
  <c r="R20"/>
  <c r="R14"/>
  <c r="R23"/>
  <c r="R32"/>
  <c r="T29"/>
  <c r="T36"/>
  <c r="T32"/>
  <c r="T34"/>
  <c r="T21"/>
  <c r="T16"/>
  <c r="AY22"/>
  <c r="BA22"/>
  <c r="T6"/>
  <c r="BA23"/>
  <c r="AZ23"/>
  <c r="BA26"/>
  <c r="AZ26"/>
  <c r="AY26"/>
  <c r="AZ28"/>
  <c r="AY28"/>
  <c r="BA28"/>
  <c r="R17"/>
  <c r="T26"/>
  <c r="AZ21"/>
  <c r="AY21"/>
  <c r="AY25"/>
  <c r="BA25"/>
  <c r="AZ25"/>
  <c r="T11"/>
  <c r="T13"/>
  <c r="BA30"/>
  <c r="AZ30"/>
  <c r="AY30"/>
  <c r="AZ22"/>
  <c r="BA31"/>
  <c r="AZ31"/>
  <c r="AY31"/>
  <c r="T3"/>
  <c r="AZ24"/>
  <c r="AY24"/>
  <c r="BA27"/>
  <c r="AZ27"/>
  <c r="AY27"/>
  <c r="AY29"/>
  <c r="BA29"/>
  <c r="AZ29"/>
  <c r="AY33"/>
  <c r="BA33"/>
  <c r="AZ33"/>
  <c r="AZ32"/>
  <c r="AY32"/>
  <c r="BA32"/>
  <c r="AZ23" i="14"/>
  <c r="T37"/>
  <c r="T35"/>
  <c r="T27"/>
  <c r="T22"/>
  <c r="T30"/>
  <c r="T17"/>
  <c r="T4"/>
  <c r="T24"/>
  <c r="T20"/>
  <c r="T14"/>
  <c r="T9"/>
  <c r="T7"/>
  <c r="BA21"/>
  <c r="AZ21"/>
  <c r="AY21"/>
  <c r="AY25"/>
  <c r="BA25"/>
  <c r="AZ25"/>
  <c r="AY24"/>
  <c r="BA24"/>
  <c r="AZ24"/>
  <c r="BA27"/>
  <c r="AZ27"/>
  <c r="AY27"/>
  <c r="AY29"/>
  <c r="BA29"/>
  <c r="BA30"/>
  <c r="AZ30"/>
  <c r="AY30"/>
  <c r="AY23"/>
  <c r="BA23"/>
  <c r="BA26"/>
  <c r="AZ26"/>
  <c r="AY26"/>
  <c r="AZ28"/>
  <c r="AY28"/>
  <c r="BA28"/>
  <c r="BA31"/>
  <c r="AZ31"/>
  <c r="AY31"/>
  <c r="AZ22"/>
  <c r="AY22"/>
  <c r="AY33"/>
  <c r="BA33"/>
  <c r="AZ33"/>
  <c r="BA22"/>
  <c r="AZ29"/>
  <c r="AZ32"/>
  <c r="AY32"/>
  <c r="BA32"/>
  <c r="AY22" i="13"/>
  <c r="BA22"/>
  <c r="AZ22"/>
  <c r="BA30"/>
  <c r="AZ30"/>
  <c r="AY30"/>
  <c r="V27"/>
  <c r="V38"/>
  <c r="V30"/>
  <c r="V33"/>
  <c r="V26"/>
  <c r="V23"/>
  <c r="V19"/>
  <c r="V13"/>
  <c r="V10"/>
  <c r="V17"/>
  <c r="V6"/>
  <c r="V4"/>
  <c r="AZ24"/>
  <c r="AY24"/>
  <c r="BA24"/>
  <c r="BA27"/>
  <c r="AY27"/>
  <c r="AZ27"/>
  <c r="AZ28"/>
  <c r="BA28"/>
  <c r="AY28"/>
  <c r="AZ21"/>
  <c r="AY21"/>
  <c r="AY25"/>
  <c r="BA25"/>
  <c r="AY29"/>
  <c r="BA29"/>
  <c r="BA31"/>
  <c r="AZ31"/>
  <c r="AY31"/>
  <c r="BA23"/>
  <c r="AZ23"/>
  <c r="AZ26"/>
  <c r="BA26"/>
  <c r="BA21"/>
  <c r="AY23"/>
  <c r="AY26"/>
  <c r="AZ29"/>
  <c r="AY33"/>
  <c r="BA33"/>
  <c r="AZ33"/>
  <c r="AZ32"/>
  <c r="AY32"/>
  <c r="BA32"/>
  <c r="AD20" i="12"/>
  <c r="S34"/>
  <c r="S37"/>
  <c r="S28"/>
  <c r="S31"/>
  <c r="S17"/>
  <c r="S26"/>
  <c r="S20"/>
  <c r="S23"/>
  <c r="S12"/>
  <c r="S9"/>
  <c r="S6"/>
  <c r="S3"/>
  <c r="BA31"/>
  <c r="AZ31"/>
  <c r="AY31"/>
  <c r="U31"/>
  <c r="U24"/>
  <c r="U37"/>
  <c r="U19"/>
  <c r="U29"/>
  <c r="U21"/>
  <c r="U17"/>
  <c r="U33"/>
  <c r="U13"/>
  <c r="U9"/>
  <c r="U8"/>
  <c r="U5"/>
  <c r="AZ27"/>
  <c r="AY27"/>
  <c r="BA27"/>
  <c r="AY21"/>
  <c r="BA21"/>
  <c r="BA25"/>
  <c r="AY25"/>
  <c r="BA29"/>
  <c r="AZ29"/>
  <c r="AY29"/>
  <c r="BA23"/>
  <c r="AZ23"/>
  <c r="AY23"/>
  <c r="W38"/>
  <c r="W34"/>
  <c r="W28"/>
  <c r="W22"/>
  <c r="W18"/>
  <c r="W17"/>
  <c r="W30"/>
  <c r="W24"/>
  <c r="BA26"/>
  <c r="AZ26"/>
  <c r="AZ25"/>
  <c r="AZ21"/>
  <c r="BA22"/>
  <c r="AZ22"/>
  <c r="AY24"/>
  <c r="AZ24"/>
  <c r="W8"/>
  <c r="W11"/>
  <c r="AY28"/>
  <c r="BA28"/>
  <c r="AZ28"/>
  <c r="W13"/>
  <c r="BA30"/>
  <c r="AZ30"/>
  <c r="AY30"/>
  <c r="AD26"/>
  <c r="AD25"/>
  <c r="AD23"/>
  <c r="AD19"/>
  <c r="AD22"/>
  <c r="AD18"/>
  <c r="AD21"/>
  <c r="AD17"/>
  <c r="AD16"/>
  <c r="AD15"/>
  <c r="AZ32"/>
  <c r="AY32"/>
  <c r="AY33"/>
  <c r="BA33"/>
  <c r="BA32"/>
  <c r="AD15" i="11"/>
  <c r="AD17"/>
  <c r="AD16"/>
  <c r="BA33"/>
  <c r="AY33"/>
  <c r="AZ30"/>
  <c r="AY27"/>
  <c r="R38"/>
  <c r="R29"/>
  <c r="R35"/>
  <c r="R23"/>
  <c r="R32"/>
  <c r="R26"/>
  <c r="R17"/>
  <c r="R11"/>
  <c r="R8"/>
  <c r="R5"/>
  <c r="R20"/>
  <c r="R14"/>
  <c r="BA25"/>
  <c r="AZ25"/>
  <c r="AY25"/>
  <c r="S37"/>
  <c r="S28"/>
  <c r="S34"/>
  <c r="S31"/>
  <c r="S23"/>
  <c r="AF23" s="1"/>
  <c r="S26"/>
  <c r="AF26" s="1"/>
  <c r="S17"/>
  <c r="S6"/>
  <c r="AA38"/>
  <c r="AA27"/>
  <c r="AA17"/>
  <c r="U4"/>
  <c r="AA7"/>
  <c r="S9"/>
  <c r="S12"/>
  <c r="AB19"/>
  <c r="BA22"/>
  <c r="U29"/>
  <c r="U21"/>
  <c r="U33"/>
  <c r="U24"/>
  <c r="U37"/>
  <c r="U31"/>
  <c r="U19"/>
  <c r="U13"/>
  <c r="AA37"/>
  <c r="AA29"/>
  <c r="AA23"/>
  <c r="AA30"/>
  <c r="AA18"/>
  <c r="AA24"/>
  <c r="AA16"/>
  <c r="AA34"/>
  <c r="S3"/>
  <c r="AA3"/>
  <c r="AB5"/>
  <c r="T31"/>
  <c r="T38"/>
  <c r="T28"/>
  <c r="T25"/>
  <c r="T15"/>
  <c r="T23"/>
  <c r="T8"/>
  <c r="AZ26"/>
  <c r="BA26"/>
  <c r="AY26"/>
  <c r="T10"/>
  <c r="AB10"/>
  <c r="T12"/>
  <c r="T18"/>
  <c r="AY23"/>
  <c r="AA25"/>
  <c r="AZ27"/>
  <c r="AD13"/>
  <c r="AD12"/>
  <c r="BA32"/>
  <c r="AZ32"/>
  <c r="AY32"/>
  <c r="AZ22"/>
  <c r="U30"/>
  <c r="U26"/>
  <c r="U36"/>
  <c r="U23"/>
  <c r="U35"/>
  <c r="U28"/>
  <c r="U12"/>
  <c r="AZ21"/>
  <c r="AY21"/>
  <c r="AA11"/>
  <c r="AA12"/>
  <c r="AB36"/>
  <c r="AB35"/>
  <c r="AB22"/>
  <c r="AB24"/>
  <c r="AB17"/>
  <c r="AB32"/>
  <c r="AB28"/>
  <c r="AA35"/>
  <c r="U5"/>
  <c r="U7"/>
  <c r="U38"/>
  <c r="U34"/>
  <c r="U32"/>
  <c r="U20"/>
  <c r="U14"/>
  <c r="U25"/>
  <c r="U22"/>
  <c r="U8"/>
  <c r="U9"/>
  <c r="U10"/>
  <c r="X35"/>
  <c r="X37"/>
  <c r="X28"/>
  <c r="X21"/>
  <c r="X15"/>
  <c r="X30"/>
  <c r="X14"/>
  <c r="U11"/>
  <c r="AZ28"/>
  <c r="AY28"/>
  <c r="BA28"/>
  <c r="BA29"/>
  <c r="AZ29"/>
  <c r="AY29"/>
  <c r="U18"/>
  <c r="X19"/>
  <c r="S20"/>
  <c r="AA21"/>
  <c r="AZ23"/>
  <c r="X26"/>
  <c r="U27"/>
  <c r="BA27"/>
  <c r="AA31"/>
  <c r="T33"/>
  <c r="AD25"/>
  <c r="AD24"/>
  <c r="AD20"/>
  <c r="AD23"/>
  <c r="AD26"/>
  <c r="AD22"/>
  <c r="AD19"/>
  <c r="AD21"/>
  <c r="AD18"/>
  <c r="AA36"/>
  <c r="AA32"/>
  <c r="AA28"/>
  <c r="AA26"/>
  <c r="AA33"/>
  <c r="AA22"/>
  <c r="AA15"/>
  <c r="AD29"/>
  <c r="AD31"/>
  <c r="AA20"/>
  <c r="AY31"/>
  <c r="AZ31"/>
  <c r="V25" i="10"/>
  <c r="S5"/>
  <c r="S8"/>
  <c r="S19"/>
  <c r="S33"/>
  <c r="S11"/>
  <c r="S27"/>
  <c r="AZ24"/>
  <c r="BA24"/>
  <c r="AY24"/>
  <c r="AZ28"/>
  <c r="BA28"/>
  <c r="AY28"/>
  <c r="BA30"/>
  <c r="AZ30"/>
  <c r="AY30"/>
  <c r="T37"/>
  <c r="T35"/>
  <c r="T30"/>
  <c r="T24"/>
  <c r="T22"/>
  <c r="T9"/>
  <c r="T7"/>
  <c r="T14"/>
  <c r="T27"/>
  <c r="T20"/>
  <c r="T17"/>
  <c r="AB34"/>
  <c r="AB31"/>
  <c r="AB21"/>
  <c r="AB38"/>
  <c r="AB26"/>
  <c r="AB18"/>
  <c r="AB9"/>
  <c r="AB8"/>
  <c r="AB27"/>
  <c r="AB16"/>
  <c r="AY21"/>
  <c r="AZ21"/>
  <c r="BA21"/>
  <c r="BA27"/>
  <c r="AZ27"/>
  <c r="AY27"/>
  <c r="AB14"/>
  <c r="AY33"/>
  <c r="BA33"/>
  <c r="AZ33"/>
  <c r="AZ32"/>
  <c r="AY32"/>
  <c r="BA32"/>
  <c r="V27"/>
  <c r="V23"/>
  <c r="V19"/>
  <c r="V38"/>
  <c r="V26"/>
  <c r="V17"/>
  <c r="V4"/>
  <c r="V33"/>
  <c r="V30"/>
  <c r="V6"/>
  <c r="T4"/>
  <c r="S34"/>
  <c r="S26"/>
  <c r="S28"/>
  <c r="S3"/>
  <c r="S31"/>
  <c r="S9"/>
  <c r="S23"/>
  <c r="AZ26"/>
  <c r="BA26"/>
  <c r="AY26"/>
  <c r="V31"/>
  <c r="V34"/>
  <c r="V15"/>
  <c r="T33"/>
  <c r="T25"/>
  <c r="T28"/>
  <c r="T31"/>
  <c r="T12"/>
  <c r="T10"/>
  <c r="T8"/>
  <c r="T5"/>
  <c r="T38"/>
  <c r="V7"/>
  <c r="V35"/>
  <c r="V29"/>
  <c r="V18"/>
  <c r="V16"/>
  <c r="V37"/>
  <c r="V32"/>
  <c r="V11"/>
  <c r="BA31"/>
  <c r="AY31"/>
  <c r="V20"/>
  <c r="V21"/>
  <c r="T23"/>
  <c r="AY23"/>
  <c r="V28"/>
  <c r="AY29"/>
  <c r="AZ29"/>
  <c r="S30"/>
  <c r="S22"/>
  <c r="S14"/>
  <c r="AZ22"/>
  <c r="S25"/>
  <c r="BA29"/>
  <c r="AD9" i="8"/>
  <c r="AD4"/>
  <c r="AD7"/>
  <c r="AD10"/>
  <c r="AD32"/>
  <c r="AD33"/>
  <c r="AD31"/>
  <c r="AD27"/>
  <c r="AC9"/>
  <c r="AC16"/>
  <c r="AC5"/>
  <c r="AC6"/>
  <c r="AC20"/>
  <c r="AC28"/>
  <c r="AC25"/>
  <c r="AC30"/>
  <c r="AB24"/>
  <c r="AB10"/>
  <c r="AB17"/>
  <c r="AB22"/>
  <c r="Z4"/>
  <c r="Z17"/>
  <c r="Z8"/>
  <c r="Z12"/>
  <c r="Y6"/>
  <c r="AL6" s="1"/>
  <c r="Y4"/>
  <c r="AL4" s="1"/>
  <c r="Y11"/>
  <c r="AL11" s="1"/>
  <c r="Y14"/>
  <c r="AL14" s="1"/>
  <c r="Y18"/>
  <c r="AL18" s="1"/>
  <c r="X22"/>
  <c r="AZ26"/>
  <c r="W35" s="1"/>
  <c r="V20"/>
  <c r="T28"/>
  <c r="T10"/>
  <c r="AZ23"/>
  <c r="S16"/>
  <c r="AA20"/>
  <c r="AA9"/>
  <c r="W38"/>
  <c r="W18"/>
  <c r="W17"/>
  <c r="S13"/>
  <c r="S7"/>
  <c r="S10"/>
  <c r="X11"/>
  <c r="U16"/>
  <c r="AB16"/>
  <c r="AI16" s="1"/>
  <c r="AB21"/>
  <c r="AA24"/>
  <c r="BA26"/>
  <c r="W32" s="1"/>
  <c r="AB27"/>
  <c r="AB31"/>
  <c r="X6"/>
  <c r="AJ6" s="1"/>
  <c r="AB14"/>
  <c r="T22"/>
  <c r="AY22"/>
  <c r="S34" s="1"/>
  <c r="AB26"/>
  <c r="X27"/>
  <c r="AY30"/>
  <c r="AB4"/>
  <c r="W14"/>
  <c r="AJ14" s="1"/>
  <c r="X16"/>
  <c r="AB18"/>
  <c r="X20"/>
  <c r="AH20" s="1"/>
  <c r="X24"/>
  <c r="AH24" s="1"/>
  <c r="AC4" i="7"/>
  <c r="AC12"/>
  <c r="AB22"/>
  <c r="AB24"/>
  <c r="Z7"/>
  <c r="Y10"/>
  <c r="AL10" s="1"/>
  <c r="AZ28"/>
  <c r="Y18" s="1"/>
  <c r="AL18" s="1"/>
  <c r="Y3"/>
  <c r="AL3" s="1"/>
  <c r="Y23"/>
  <c r="AL23" s="1"/>
  <c r="AZ26"/>
  <c r="W35" s="1"/>
  <c r="T7"/>
  <c r="T9"/>
  <c r="T17"/>
  <c r="T4"/>
  <c r="T14"/>
  <c r="AA20"/>
  <c r="AA13"/>
  <c r="AA8"/>
  <c r="AA15"/>
  <c r="AA4"/>
  <c r="AA9"/>
  <c r="S33"/>
  <c r="S16"/>
  <c r="S22"/>
  <c r="S5"/>
  <c r="S11"/>
  <c r="S14"/>
  <c r="AF14" s="1"/>
  <c r="S8"/>
  <c r="S19"/>
  <c r="Y5"/>
  <c r="AL5" s="1"/>
  <c r="V7"/>
  <c r="Y15"/>
  <c r="AL15" s="1"/>
  <c r="V20"/>
  <c r="AH20" s="1"/>
  <c r="AY22"/>
  <c r="S12" s="1"/>
  <c r="BA26"/>
  <c r="W32" s="1"/>
  <c r="AA5"/>
  <c r="R7"/>
  <c r="AA18"/>
  <c r="V21"/>
  <c r="AZ22"/>
  <c r="Y26"/>
  <c r="AL26" s="1"/>
  <c r="AY30"/>
  <c r="V5"/>
  <c r="Y7"/>
  <c r="AL7" s="1"/>
  <c r="V11"/>
  <c r="V14"/>
  <c r="AD38" i="6"/>
  <c r="AD36"/>
  <c r="AD27"/>
  <c r="AD35"/>
  <c r="AD33"/>
  <c r="AD32"/>
  <c r="AD31"/>
  <c r="AD30"/>
  <c r="AD28"/>
  <c r="AD29"/>
  <c r="AD19"/>
  <c r="AD21"/>
  <c r="AD16"/>
  <c r="AD17"/>
  <c r="AD22"/>
  <c r="AD18"/>
  <c r="AB26"/>
  <c r="AB14"/>
  <c r="AA3"/>
  <c r="AA27"/>
  <c r="Y10"/>
  <c r="AL10" s="1"/>
  <c r="X14"/>
  <c r="X3"/>
  <c r="V21"/>
  <c r="U19"/>
  <c r="U13"/>
  <c r="U8"/>
  <c r="T17"/>
  <c r="AA37"/>
  <c r="AA5"/>
  <c r="AA29"/>
  <c r="AA18"/>
  <c r="AA10"/>
  <c r="AA6"/>
  <c r="AA16"/>
  <c r="AA14"/>
  <c r="W37"/>
  <c r="W7"/>
  <c r="W16"/>
  <c r="W20"/>
  <c r="S33"/>
  <c r="S11"/>
  <c r="AC3"/>
  <c r="V8"/>
  <c r="U17"/>
  <c r="AA19"/>
  <c r="U21"/>
  <c r="AZ22"/>
  <c r="S18" s="1"/>
  <c r="AA25"/>
  <c r="AY26"/>
  <c r="W38" s="1"/>
  <c r="AZ30"/>
  <c r="AA22" s="1"/>
  <c r="U9"/>
  <c r="AA11"/>
  <c r="AB15"/>
  <c r="AB20"/>
  <c r="AC22"/>
  <c r="AB25"/>
  <c r="AZ26"/>
  <c r="W29" s="1"/>
  <c r="U5"/>
  <c r="AA7"/>
  <c r="Z9"/>
  <c r="X13"/>
  <c r="S17"/>
  <c r="AI17" s="1"/>
  <c r="AA17"/>
  <c r="AA21"/>
  <c r="AD21" i="5"/>
  <c r="AD18"/>
  <c r="AD19"/>
  <c r="AD32"/>
  <c r="AD28" i="4"/>
  <c r="AD27"/>
  <c r="Y5"/>
  <c r="AL5" s="1"/>
  <c r="Y26"/>
  <c r="AL26" s="1"/>
  <c r="Y12"/>
  <c r="AL12" s="1"/>
  <c r="Y19"/>
  <c r="AL19" s="1"/>
  <c r="Y22"/>
  <c r="AL22" s="1"/>
  <c r="Y7"/>
  <c r="AL7" s="1"/>
  <c r="Y9"/>
  <c r="AL9" s="1"/>
  <c r="U12"/>
  <c r="U4"/>
  <c r="AA38"/>
  <c r="AA12"/>
  <c r="AA3"/>
  <c r="AA21"/>
  <c r="AA7"/>
  <c r="AA27"/>
  <c r="AA25"/>
  <c r="AA17"/>
  <c r="AA11"/>
  <c r="T38"/>
  <c r="T18"/>
  <c r="AB15"/>
  <c r="AB13"/>
  <c r="AB11"/>
  <c r="AB7"/>
  <c r="W37"/>
  <c r="W21"/>
  <c r="W20"/>
  <c r="W10"/>
  <c r="W5"/>
  <c r="W26"/>
  <c r="W12"/>
  <c r="W27"/>
  <c r="W16"/>
  <c r="W7"/>
  <c r="X34"/>
  <c r="X25"/>
  <c r="X17"/>
  <c r="X7"/>
  <c r="X27"/>
  <c r="X18"/>
  <c r="X23"/>
  <c r="X5"/>
  <c r="X13"/>
  <c r="X9"/>
  <c r="AJ10"/>
  <c r="AC15"/>
  <c r="AD20"/>
  <c r="R37"/>
  <c r="AY22"/>
  <c r="S23" s="1"/>
  <c r="AY26"/>
  <c r="W28" s="1"/>
  <c r="AA28"/>
  <c r="BA30"/>
  <c r="AA16" s="1"/>
  <c r="AB5"/>
  <c r="AC8"/>
  <c r="U10"/>
  <c r="U14"/>
  <c r="U15"/>
  <c r="AD15"/>
  <c r="AB17"/>
  <c r="AC21"/>
  <c r="AA22"/>
  <c r="AZ22"/>
  <c r="AC23"/>
  <c r="AB24"/>
  <c r="AC25"/>
  <c r="AZ26"/>
  <c r="W14" s="1"/>
  <c r="AZ27"/>
  <c r="X29" s="1"/>
  <c r="AJ29" s="1"/>
  <c r="AB28"/>
  <c r="AD30"/>
  <c r="AD31"/>
  <c r="AD32"/>
  <c r="AD33"/>
  <c r="AD34"/>
  <c r="AC5"/>
  <c r="T6"/>
  <c r="AB6"/>
  <c r="T13"/>
  <c r="AC16"/>
  <c r="AD17"/>
  <c r="Z18"/>
  <c r="AB19"/>
  <c r="AD21"/>
  <c r="T22"/>
  <c r="AB22"/>
  <c r="AD23"/>
  <c r="AD24"/>
  <c r="AB26"/>
  <c r="AB27"/>
  <c r="AC28"/>
  <c r="AC35"/>
  <c r="T5" i="8"/>
  <c r="V6"/>
  <c r="Z6"/>
  <c r="AD6"/>
  <c r="Y7"/>
  <c r="AL7" s="1"/>
  <c r="T8"/>
  <c r="AA8"/>
  <c r="Y12"/>
  <c r="AL12" s="1"/>
  <c r="AD13"/>
  <c r="X14"/>
  <c r="AD14"/>
  <c r="T15"/>
  <c r="Z15"/>
  <c r="Y19"/>
  <c r="AL19" s="1"/>
  <c r="V4"/>
  <c r="AH4" s="1"/>
  <c r="W6"/>
  <c r="W9"/>
  <c r="V10"/>
  <c r="AD11"/>
  <c r="S12"/>
  <c r="AI12" s="1"/>
  <c r="AD12"/>
  <c r="Z13"/>
  <c r="Z18"/>
  <c r="Z22"/>
  <c r="AC26"/>
  <c r="AD3"/>
  <c r="W4"/>
  <c r="Y5"/>
  <c r="AL5" s="1"/>
  <c r="AD5"/>
  <c r="AD8"/>
  <c r="Y9"/>
  <c r="AL9" s="1"/>
  <c r="AC10"/>
  <c r="Z11"/>
  <c r="T12"/>
  <c r="AA13"/>
  <c r="W15"/>
  <c r="Y26"/>
  <c r="AL26" s="1"/>
  <c r="AD35" i="7"/>
  <c r="AD29"/>
  <c r="AD31"/>
  <c r="AD28"/>
  <c r="AD27"/>
  <c r="AD32"/>
  <c r="AD30"/>
  <c r="AZ33"/>
  <c r="AD17" s="1"/>
  <c r="Z9"/>
  <c r="Z14"/>
  <c r="Z23"/>
  <c r="Z16"/>
  <c r="Z19"/>
  <c r="Z24"/>
  <c r="Z28"/>
  <c r="Y16"/>
  <c r="AL16" s="1"/>
  <c r="Y20"/>
  <c r="AL20" s="1"/>
  <c r="AY27"/>
  <c r="X30" s="1"/>
  <c r="Y24"/>
  <c r="AL24" s="1"/>
  <c r="Y27"/>
  <c r="AL27" s="1"/>
  <c r="Y9"/>
  <c r="AL9" s="1"/>
  <c r="Y12"/>
  <c r="AL12" s="1"/>
  <c r="Y19"/>
  <c r="AL19" s="1"/>
  <c r="V18"/>
  <c r="V25"/>
  <c r="V3"/>
  <c r="S3"/>
  <c r="AF3" s="1"/>
  <c r="S9"/>
  <c r="AF9" s="1"/>
  <c r="U6"/>
  <c r="U10"/>
  <c r="U22"/>
  <c r="U3"/>
  <c r="U14"/>
  <c r="U15"/>
  <c r="S20"/>
  <c r="R3"/>
  <c r="R6"/>
  <c r="R18"/>
  <c r="R12"/>
  <c r="R21"/>
  <c r="R9"/>
  <c r="R15"/>
  <c r="AA3"/>
  <c r="T8"/>
  <c r="U9"/>
  <c r="R10"/>
  <c r="AA12"/>
  <c r="R16"/>
  <c r="AB23"/>
  <c r="U24"/>
  <c r="AB30"/>
  <c r="AB3"/>
  <c r="U5"/>
  <c r="U8"/>
  <c r="Z11"/>
  <c r="U13"/>
  <c r="AB13"/>
  <c r="U19"/>
  <c r="AC22"/>
  <c r="X23"/>
  <c r="AA25"/>
  <c r="T34"/>
  <c r="R4"/>
  <c r="AA7"/>
  <c r="AA11"/>
  <c r="R13"/>
  <c r="U17"/>
  <c r="AA19"/>
  <c r="AB20"/>
  <c r="U21"/>
  <c r="AB25"/>
  <c r="AA27"/>
  <c r="V36"/>
  <c r="AH36" s="1"/>
  <c r="AD7" i="6"/>
  <c r="AD9"/>
  <c r="AD14"/>
  <c r="AA23"/>
  <c r="AA24"/>
  <c r="Z16"/>
  <c r="Z3"/>
  <c r="Z7"/>
  <c r="Z19"/>
  <c r="Z14"/>
  <c r="W5"/>
  <c r="X11"/>
  <c r="Y13"/>
  <c r="AL13" s="1"/>
  <c r="Y16"/>
  <c r="AL16" s="1"/>
  <c r="Y20"/>
  <c r="AL20" s="1"/>
  <c r="X24"/>
  <c r="Y3"/>
  <c r="AL3" s="1"/>
  <c r="W10"/>
  <c r="W12"/>
  <c r="W21"/>
  <c r="X22"/>
  <c r="V16"/>
  <c r="V18"/>
  <c r="V3"/>
  <c r="V9"/>
  <c r="S14"/>
  <c r="AI14" s="1"/>
  <c r="U18"/>
  <c r="T15"/>
  <c r="AD3"/>
  <c r="AD4"/>
  <c r="V5"/>
  <c r="AD5"/>
  <c r="AD6"/>
  <c r="V7"/>
  <c r="S8"/>
  <c r="T10"/>
  <c r="AD12"/>
  <c r="V14"/>
  <c r="AH14" s="1"/>
  <c r="V15"/>
  <c r="S16"/>
  <c r="X17"/>
  <c r="T18"/>
  <c r="X18"/>
  <c r="S19"/>
  <c r="AI19" s="1"/>
  <c r="V20"/>
  <c r="T23"/>
  <c r="AB23"/>
  <c r="U24"/>
  <c r="W25"/>
  <c r="AB30"/>
  <c r="T25"/>
  <c r="S30"/>
  <c r="W4"/>
  <c r="S5"/>
  <c r="AI5" s="1"/>
  <c r="AB7"/>
  <c r="T8"/>
  <c r="X9"/>
  <c r="AC10"/>
  <c r="V11"/>
  <c r="AB11"/>
  <c r="AH13"/>
  <c r="AB13"/>
  <c r="W14"/>
  <c r="W15"/>
  <c r="V24"/>
  <c r="X25"/>
  <c r="S27"/>
  <c r="T31"/>
  <c r="AB3"/>
  <c r="AA4"/>
  <c r="T5"/>
  <c r="X5"/>
  <c r="AH5" s="1"/>
  <c r="X7"/>
  <c r="AC7"/>
  <c r="AD8"/>
  <c r="AD10"/>
  <c r="AD11"/>
  <c r="T12"/>
  <c r="AC14"/>
  <c r="AA15"/>
  <c r="AC17"/>
  <c r="AC18"/>
  <c r="W19"/>
  <c r="S22"/>
  <c r="X23"/>
  <c r="X27"/>
  <c r="AB29"/>
  <c r="AF8"/>
  <c r="R13"/>
  <c r="R16"/>
  <c r="R22"/>
  <c r="R4"/>
  <c r="R7"/>
  <c r="R10"/>
  <c r="AD29" i="5"/>
  <c r="AD33"/>
  <c r="AD35"/>
  <c r="AD30"/>
  <c r="AD36"/>
  <c r="AD27"/>
  <c r="AD31"/>
  <c r="AD29" i="4"/>
  <c r="AD35"/>
  <c r="AD38"/>
  <c r="V36"/>
  <c r="V11"/>
  <c r="V5"/>
  <c r="V14"/>
  <c r="Z36"/>
  <c r="Z17"/>
  <c r="Z12"/>
  <c r="Z10"/>
  <c r="Z29"/>
  <c r="Z25"/>
  <c r="Z8"/>
  <c r="Z20"/>
  <c r="Z4"/>
  <c r="Z21"/>
  <c r="AB3"/>
  <c r="AA4"/>
  <c r="T5"/>
  <c r="S7"/>
  <c r="S10"/>
  <c r="AC11"/>
  <c r="T15"/>
  <c r="Z15"/>
  <c r="U16"/>
  <c r="U18"/>
  <c r="AA20"/>
  <c r="S21"/>
  <c r="AC24"/>
  <c r="AZ25"/>
  <c r="V27" s="1"/>
  <c r="Z26"/>
  <c r="AC27"/>
  <c r="AC32"/>
  <c r="AA32"/>
  <c r="AC4"/>
  <c r="Z6"/>
  <c r="AA9"/>
  <c r="T10"/>
  <c r="U11"/>
  <c r="Z11"/>
  <c r="AC12"/>
  <c r="Z13"/>
  <c r="AA15"/>
  <c r="AC19"/>
  <c r="AB20"/>
  <c r="T23"/>
  <c r="AA26"/>
  <c r="Z27"/>
  <c r="AY29"/>
  <c r="Z7" s="1"/>
  <c r="Z31"/>
  <c r="X36"/>
  <c r="S4"/>
  <c r="Z5"/>
  <c r="U7"/>
  <c r="T8"/>
  <c r="AA8"/>
  <c r="T12"/>
  <c r="AA13"/>
  <c r="S18"/>
  <c r="X20"/>
  <c r="Z22"/>
  <c r="U23"/>
  <c r="S29"/>
  <c r="AF29" s="1"/>
  <c r="W32"/>
  <c r="R15"/>
  <c r="R3"/>
  <c r="R35"/>
  <c r="Z3" i="8"/>
  <c r="AA14"/>
  <c r="AC17"/>
  <c r="AA18"/>
  <c r="AA23"/>
  <c r="AA29"/>
  <c r="AA5"/>
  <c r="AC7"/>
  <c r="AA10"/>
  <c r="Z16"/>
  <c r="Z19"/>
  <c r="AC22"/>
  <c r="Z28"/>
  <c r="AC29"/>
  <c r="AC31"/>
  <c r="AC3"/>
  <c r="Z9"/>
  <c r="AC14"/>
  <c r="AA16"/>
  <c r="AC18"/>
  <c r="AB20"/>
  <c r="Z24"/>
  <c r="AB25"/>
  <c r="Z27"/>
  <c r="AA30"/>
  <c r="AA35"/>
  <c r="X5"/>
  <c r="W8"/>
  <c r="X12"/>
  <c r="AJ15"/>
  <c r="X17"/>
  <c r="X18"/>
  <c r="Y22"/>
  <c r="AL22" s="1"/>
  <c r="V3"/>
  <c r="X9"/>
  <c r="AH9" s="1"/>
  <c r="W13"/>
  <c r="Y15"/>
  <c r="AL15" s="1"/>
  <c r="V16"/>
  <c r="AH16" s="1"/>
  <c r="V22"/>
  <c r="X32"/>
  <c r="W3"/>
  <c r="W11"/>
  <c r="V12"/>
  <c r="X13"/>
  <c r="AH13" s="1"/>
  <c r="V18"/>
  <c r="AH18" s="1"/>
  <c r="W22"/>
  <c r="AJ22" s="1"/>
  <c r="W24"/>
  <c r="T3"/>
  <c r="R6"/>
  <c r="U9"/>
  <c r="T11"/>
  <c r="T16"/>
  <c r="T18"/>
  <c r="T29"/>
  <c r="T19"/>
  <c r="T21"/>
  <c r="T31"/>
  <c r="T34"/>
  <c r="T6"/>
  <c r="T13"/>
  <c r="U20"/>
  <c r="T23"/>
  <c r="X28"/>
  <c r="U37"/>
  <c r="X3"/>
  <c r="AH3" s="1"/>
  <c r="AB3"/>
  <c r="AJ4"/>
  <c r="AC4"/>
  <c r="U5"/>
  <c r="AB7"/>
  <c r="S8"/>
  <c r="AI8" s="1"/>
  <c r="R9"/>
  <c r="V11"/>
  <c r="AH11" s="1"/>
  <c r="U17"/>
  <c r="S19"/>
  <c r="X19"/>
  <c r="AH19" s="1"/>
  <c r="U21"/>
  <c r="R23"/>
  <c r="U24"/>
  <c r="T25"/>
  <c r="T26"/>
  <c r="W27"/>
  <c r="AJ27" s="1"/>
  <c r="AB32"/>
  <c r="X34"/>
  <c r="AH34" s="1"/>
  <c r="R36"/>
  <c r="AC37"/>
  <c r="AF33"/>
  <c r="V5"/>
  <c r="AH5" s="1"/>
  <c r="X8"/>
  <c r="AH8" s="1"/>
  <c r="R12"/>
  <c r="V14"/>
  <c r="AH14" s="1"/>
  <c r="V15"/>
  <c r="AH15" s="1"/>
  <c r="AH17"/>
  <c r="AC19"/>
  <c r="V21"/>
  <c r="AH21" s="1"/>
  <c r="V24"/>
  <c r="AB29"/>
  <c r="AB30"/>
  <c r="T33"/>
  <c r="AB34"/>
  <c r="V36"/>
  <c r="AH36" s="1"/>
  <c r="T38"/>
  <c r="X30"/>
  <c r="R3"/>
  <c r="S5"/>
  <c r="AI5" s="1"/>
  <c r="V7"/>
  <c r="AH7" s="1"/>
  <c r="U8"/>
  <c r="X10"/>
  <c r="S11"/>
  <c r="AF11" s="1"/>
  <c r="AB11"/>
  <c r="AB13"/>
  <c r="S14"/>
  <c r="AF14" s="1"/>
  <c r="R15"/>
  <c r="AB15"/>
  <c r="R18"/>
  <c r="U19"/>
  <c r="R21"/>
  <c r="S22"/>
  <c r="AB23"/>
  <c r="X26"/>
  <c r="T32"/>
  <c r="AB33"/>
  <c r="AI33" s="1"/>
  <c r="AD36"/>
  <c r="X38"/>
  <c r="AJ38" s="1"/>
  <c r="AF16"/>
  <c r="U36"/>
  <c r="U35"/>
  <c r="U30"/>
  <c r="U28"/>
  <c r="U26"/>
  <c r="U23"/>
  <c r="AD26"/>
  <c r="AD25"/>
  <c r="AD24"/>
  <c r="AD23"/>
  <c r="AD22"/>
  <c r="AD21"/>
  <c r="AD20"/>
  <c r="R4"/>
  <c r="AD15"/>
  <c r="AD16"/>
  <c r="AD17"/>
  <c r="U18"/>
  <c r="AH22"/>
  <c r="T35"/>
  <c r="X29"/>
  <c r="Z34"/>
  <c r="Z30"/>
  <c r="Z29"/>
  <c r="Z25"/>
  <c r="Z21"/>
  <c r="Z20"/>
  <c r="S38"/>
  <c r="S32"/>
  <c r="S29"/>
  <c r="S24"/>
  <c r="S21"/>
  <c r="AA33"/>
  <c r="AA32"/>
  <c r="AA28"/>
  <c r="AA26"/>
  <c r="AA22"/>
  <c r="AA36"/>
  <c r="S4"/>
  <c r="AA4"/>
  <c r="U7"/>
  <c r="U11"/>
  <c r="U12"/>
  <c r="S15"/>
  <c r="AA15"/>
  <c r="AD18"/>
  <c r="AD19"/>
  <c r="V38"/>
  <c r="V33"/>
  <c r="V30"/>
  <c r="AH30" s="1"/>
  <c r="V27"/>
  <c r="AH27" s="1"/>
  <c r="V26"/>
  <c r="V23"/>
  <c r="AH23" s="1"/>
  <c r="W31"/>
  <c r="AJ31" s="1"/>
  <c r="W29"/>
  <c r="W25"/>
  <c r="AJ25" s="1"/>
  <c r="W23"/>
  <c r="AJ23" s="1"/>
  <c r="W36"/>
  <c r="AJ36" s="1"/>
  <c r="W19"/>
  <c r="AJ19" s="1"/>
  <c r="Y33"/>
  <c r="AL33" s="1"/>
  <c r="Y32"/>
  <c r="AL32" s="1"/>
  <c r="Y28"/>
  <c r="AL28" s="1"/>
  <c r="Y25"/>
  <c r="AL25" s="1"/>
  <c r="Y21"/>
  <c r="AL21" s="1"/>
  <c r="X33"/>
  <c r="Z36"/>
  <c r="R34"/>
  <c r="AF34" s="1"/>
  <c r="R31"/>
  <c r="R28"/>
  <c r="R25"/>
  <c r="R22"/>
  <c r="R37"/>
  <c r="R7"/>
  <c r="R10"/>
  <c r="R13"/>
  <c r="AF13" s="1"/>
  <c r="S18"/>
  <c r="R19"/>
  <c r="AC34"/>
  <c r="AC32"/>
  <c r="AC27"/>
  <c r="AC24"/>
  <c r="AC23"/>
  <c r="S35"/>
  <c r="AF35" s="1"/>
  <c r="Y37"/>
  <c r="AL37" s="1"/>
  <c r="U25"/>
  <c r="U27"/>
  <c r="U29"/>
  <c r="Y29"/>
  <c r="AL29" s="1"/>
  <c r="Y30"/>
  <c r="AL30" s="1"/>
  <c r="U31"/>
  <c r="Y31"/>
  <c r="AL31" s="1"/>
  <c r="U32"/>
  <c r="AC33"/>
  <c r="U34"/>
  <c r="Y34"/>
  <c r="AL34" s="1"/>
  <c r="X35"/>
  <c r="AH35" s="1"/>
  <c r="AB35"/>
  <c r="S36"/>
  <c r="V37"/>
  <c r="AH37" s="1"/>
  <c r="Z37"/>
  <c r="AD37"/>
  <c r="AC38"/>
  <c r="R24"/>
  <c r="V25"/>
  <c r="AH25" s="1"/>
  <c r="R26"/>
  <c r="R27"/>
  <c r="V28"/>
  <c r="R29"/>
  <c r="V29"/>
  <c r="R30"/>
  <c r="V31"/>
  <c r="AH31" s="1"/>
  <c r="Z31"/>
  <c r="R32"/>
  <c r="V32"/>
  <c r="Z32"/>
  <c r="Z33"/>
  <c r="AD34"/>
  <c r="Y35"/>
  <c r="AL35" s="1"/>
  <c r="W37"/>
  <c r="AJ37" s="1"/>
  <c r="AA37"/>
  <c r="R38"/>
  <c r="AD38"/>
  <c r="S25"/>
  <c r="S27"/>
  <c r="W28"/>
  <c r="S30"/>
  <c r="W30"/>
  <c r="AJ30" s="1"/>
  <c r="AA31"/>
  <c r="W34"/>
  <c r="AB31" i="7"/>
  <c r="AC3"/>
  <c r="AC7"/>
  <c r="Z10"/>
  <c r="AB14"/>
  <c r="AB16"/>
  <c r="AC18"/>
  <c r="AB26"/>
  <c r="AC29"/>
  <c r="AC31"/>
  <c r="Z4"/>
  <c r="Z8"/>
  <c r="Z12"/>
  <c r="AC14"/>
  <c r="AC17"/>
  <c r="AB21"/>
  <c r="AC26"/>
  <c r="AB32"/>
  <c r="AB9"/>
  <c r="AC10"/>
  <c r="Z17"/>
  <c r="V4"/>
  <c r="W6"/>
  <c r="X7"/>
  <c r="AH7" s="1"/>
  <c r="V8"/>
  <c r="X13"/>
  <c r="X16"/>
  <c r="AH16" s="1"/>
  <c r="W19"/>
  <c r="V22"/>
  <c r="W4"/>
  <c r="AJ4" s="1"/>
  <c r="V9"/>
  <c r="V12"/>
  <c r="W14"/>
  <c r="W15"/>
  <c r="V17"/>
  <c r="Y22"/>
  <c r="AL22" s="1"/>
  <c r="W9"/>
  <c r="X17"/>
  <c r="AD4"/>
  <c r="X5"/>
  <c r="AC8"/>
  <c r="X9"/>
  <c r="AD12"/>
  <c r="Z15"/>
  <c r="W18"/>
  <c r="Z22"/>
  <c r="X25"/>
  <c r="AH25" s="1"/>
  <c r="Z27"/>
  <c r="V28"/>
  <c r="Z31"/>
  <c r="AD34"/>
  <c r="AD36"/>
  <c r="X34"/>
  <c r="AH34" s="1"/>
  <c r="AD3"/>
  <c r="AH4"/>
  <c r="AD7"/>
  <c r="AD8"/>
  <c r="AD10"/>
  <c r="AH13"/>
  <c r="Z13"/>
  <c r="AD13"/>
  <c r="Y14"/>
  <c r="AL14" s="1"/>
  <c r="AA16"/>
  <c r="X18"/>
  <c r="AA24"/>
  <c r="X28"/>
  <c r="AA29"/>
  <c r="AA30"/>
  <c r="AB33"/>
  <c r="AI33" s="1"/>
  <c r="X32"/>
  <c r="W3"/>
  <c r="Z5"/>
  <c r="AD5"/>
  <c r="Z6"/>
  <c r="AD6"/>
  <c r="W8"/>
  <c r="AD9"/>
  <c r="AA10"/>
  <c r="W11"/>
  <c r="AC11"/>
  <c r="W13"/>
  <c r="AJ13" s="1"/>
  <c r="W17"/>
  <c r="Z18"/>
  <c r="AC19"/>
  <c r="W22"/>
  <c r="AA23"/>
  <c r="W24"/>
  <c r="Z26"/>
  <c r="X27"/>
  <c r="AD33"/>
  <c r="AA35"/>
  <c r="AI4"/>
  <c r="R5"/>
  <c r="AI5" s="1"/>
  <c r="S10"/>
  <c r="R11"/>
  <c r="T12"/>
  <c r="S15"/>
  <c r="U16"/>
  <c r="R24"/>
  <c r="T28"/>
  <c r="R36"/>
  <c r="U37"/>
  <c r="S4"/>
  <c r="AF4" s="1"/>
  <c r="S7"/>
  <c r="R8"/>
  <c r="AI8" s="1"/>
  <c r="T10"/>
  <c r="T15"/>
  <c r="R20"/>
  <c r="R23"/>
  <c r="T24"/>
  <c r="T25"/>
  <c r="T33"/>
  <c r="T5"/>
  <c r="T18"/>
  <c r="T23"/>
  <c r="T26"/>
  <c r="T29"/>
  <c r="T31"/>
  <c r="T32"/>
  <c r="X38"/>
  <c r="AJ38" s="1"/>
  <c r="Y4"/>
  <c r="AL4" s="1"/>
  <c r="X6"/>
  <c r="Y17"/>
  <c r="AL17" s="1"/>
  <c r="AI19"/>
  <c r="R34"/>
  <c r="R31"/>
  <c r="R28"/>
  <c r="R25"/>
  <c r="R37"/>
  <c r="X22"/>
  <c r="T27"/>
  <c r="X31"/>
  <c r="X33"/>
  <c r="AB38"/>
  <c r="Y6"/>
  <c r="AL6" s="1"/>
  <c r="X11"/>
  <c r="X12"/>
  <c r="AF19"/>
  <c r="S38"/>
  <c r="S32"/>
  <c r="S29"/>
  <c r="S24"/>
  <c r="S21"/>
  <c r="AF21" s="1"/>
  <c r="X24"/>
  <c r="AJ24" s="1"/>
  <c r="V38"/>
  <c r="V33"/>
  <c r="AH33" s="1"/>
  <c r="V30"/>
  <c r="V27"/>
  <c r="V26"/>
  <c r="V23"/>
  <c r="AA33"/>
  <c r="AA32"/>
  <c r="AA28"/>
  <c r="AA26"/>
  <c r="AA22"/>
  <c r="AA36"/>
  <c r="AC34"/>
  <c r="AC32"/>
  <c r="AC27"/>
  <c r="AC24"/>
  <c r="AC23"/>
  <c r="Y33"/>
  <c r="AL33" s="1"/>
  <c r="Y32"/>
  <c r="AL32" s="1"/>
  <c r="Y28"/>
  <c r="AL28" s="1"/>
  <c r="Y25"/>
  <c r="AL25" s="1"/>
  <c r="Y21"/>
  <c r="AL21" s="1"/>
  <c r="AF33"/>
  <c r="Y11"/>
  <c r="AL11" s="1"/>
  <c r="R22"/>
  <c r="T37"/>
  <c r="T20"/>
  <c r="T35"/>
  <c r="U36"/>
  <c r="U35"/>
  <c r="U30"/>
  <c r="U28"/>
  <c r="U26"/>
  <c r="U23"/>
  <c r="W31"/>
  <c r="W29"/>
  <c r="W25"/>
  <c r="W23"/>
  <c r="W36"/>
  <c r="AJ36" s="1"/>
  <c r="X29"/>
  <c r="Z34"/>
  <c r="Z30"/>
  <c r="Z29"/>
  <c r="Z25"/>
  <c r="Z20"/>
  <c r="AD24"/>
  <c r="S35"/>
  <c r="AF35" s="1"/>
  <c r="Y37"/>
  <c r="AL37" s="1"/>
  <c r="U25"/>
  <c r="U27"/>
  <c r="U29"/>
  <c r="Y29"/>
  <c r="AL29" s="1"/>
  <c r="Y30"/>
  <c r="AL30" s="1"/>
  <c r="U31"/>
  <c r="Y31"/>
  <c r="AL31" s="1"/>
  <c r="U32"/>
  <c r="AC33"/>
  <c r="U34"/>
  <c r="Y34"/>
  <c r="AL34" s="1"/>
  <c r="AB35"/>
  <c r="S36"/>
  <c r="V37"/>
  <c r="Z37"/>
  <c r="AD37"/>
  <c r="AC38"/>
  <c r="R26"/>
  <c r="R27"/>
  <c r="R29"/>
  <c r="V29"/>
  <c r="R30"/>
  <c r="V31"/>
  <c r="R32"/>
  <c r="V32"/>
  <c r="Z32"/>
  <c r="Z33"/>
  <c r="Y35"/>
  <c r="AL35" s="1"/>
  <c r="W37"/>
  <c r="AA37"/>
  <c r="R38"/>
  <c r="AD38"/>
  <c r="S23"/>
  <c r="S25"/>
  <c r="S27"/>
  <c r="W27"/>
  <c r="S28"/>
  <c r="W28"/>
  <c r="S30"/>
  <c r="W30"/>
  <c r="S31"/>
  <c r="AA31"/>
  <c r="W34"/>
  <c r="AB5" i="6"/>
  <c r="AB12"/>
  <c r="Z13"/>
  <c r="AC19"/>
  <c r="AB22"/>
  <c r="AB28"/>
  <c r="AB32"/>
  <c r="AB6"/>
  <c r="AC8"/>
  <c r="AC11"/>
  <c r="AC12"/>
  <c r="AC15"/>
  <c r="AB17"/>
  <c r="Z18"/>
  <c r="AA30"/>
  <c r="AC4"/>
  <c r="Z5"/>
  <c r="AB10"/>
  <c r="Z11"/>
  <c r="Z15"/>
  <c r="Z22"/>
  <c r="AB24"/>
  <c r="Z27"/>
  <c r="V10"/>
  <c r="Y11"/>
  <c r="AL11" s="1"/>
  <c r="V19"/>
  <c r="X34"/>
  <c r="V17"/>
  <c r="W26"/>
  <c r="AJ26" s="1"/>
  <c r="V4"/>
  <c r="AJ7"/>
  <c r="AF5"/>
  <c r="T7"/>
  <c r="T9"/>
  <c r="T20"/>
  <c r="T4"/>
  <c r="AF11"/>
  <c r="T14"/>
  <c r="T22"/>
  <c r="T24"/>
  <c r="U37"/>
  <c r="Y5"/>
  <c r="AL5" s="1"/>
  <c r="AC5"/>
  <c r="R6"/>
  <c r="X6"/>
  <c r="AH6" s="1"/>
  <c r="AC6"/>
  <c r="U7"/>
  <c r="Y7"/>
  <c r="AL7" s="1"/>
  <c r="AB9"/>
  <c r="U11"/>
  <c r="AJ14"/>
  <c r="R18"/>
  <c r="AC20"/>
  <c r="AB21"/>
  <c r="Y22"/>
  <c r="AL22" s="1"/>
  <c r="W27"/>
  <c r="AJ27" s="1"/>
  <c r="AB27"/>
  <c r="AB31"/>
  <c r="T33"/>
  <c r="AA34"/>
  <c r="V36"/>
  <c r="AH36" s="1"/>
  <c r="T3"/>
  <c r="X4"/>
  <c r="AJ4" s="1"/>
  <c r="T6"/>
  <c r="AC9"/>
  <c r="AI11"/>
  <c r="T13"/>
  <c r="AC13"/>
  <c r="AB18"/>
  <c r="X20"/>
  <c r="AC21"/>
  <c r="AH22"/>
  <c r="S25"/>
  <c r="Y26"/>
  <c r="AL26" s="1"/>
  <c r="T28"/>
  <c r="W32"/>
  <c r="W33"/>
  <c r="AJ33" s="1"/>
  <c r="Z35"/>
  <c r="AB8"/>
  <c r="Y9"/>
  <c r="AL9" s="1"/>
  <c r="X12"/>
  <c r="Y15"/>
  <c r="AL15" s="1"/>
  <c r="T16"/>
  <c r="AG16" s="1"/>
  <c r="X16"/>
  <c r="AB16"/>
  <c r="T19"/>
  <c r="Y19"/>
  <c r="AL19" s="1"/>
  <c r="AH34"/>
  <c r="AC30"/>
  <c r="X32"/>
  <c r="AB33"/>
  <c r="AA35"/>
  <c r="X38"/>
  <c r="AH3"/>
  <c r="U38"/>
  <c r="U34"/>
  <c r="U32"/>
  <c r="U27"/>
  <c r="U25"/>
  <c r="X37"/>
  <c r="AJ37" s="1"/>
  <c r="X35"/>
  <c r="X30"/>
  <c r="R36"/>
  <c r="U3"/>
  <c r="S6"/>
  <c r="Z8"/>
  <c r="R9"/>
  <c r="Z10"/>
  <c r="R12"/>
  <c r="U14"/>
  <c r="Y14"/>
  <c r="AL14" s="1"/>
  <c r="X15"/>
  <c r="AF17"/>
  <c r="U20"/>
  <c r="X21"/>
  <c r="AH21" s="1"/>
  <c r="R34"/>
  <c r="R31"/>
  <c r="R28"/>
  <c r="R25"/>
  <c r="R37"/>
  <c r="S38"/>
  <c r="U36"/>
  <c r="U35"/>
  <c r="U30"/>
  <c r="U28"/>
  <c r="U26"/>
  <c r="U23"/>
  <c r="W30"/>
  <c r="W28"/>
  <c r="X29"/>
  <c r="AD26"/>
  <c r="AD25"/>
  <c r="AD24"/>
  <c r="AD23"/>
  <c r="AB38"/>
  <c r="S34"/>
  <c r="S31"/>
  <c r="S37"/>
  <c r="Z34"/>
  <c r="Z30"/>
  <c r="Z29"/>
  <c r="Z25"/>
  <c r="AA33"/>
  <c r="AA32"/>
  <c r="AA36"/>
  <c r="Y4"/>
  <c r="AL4" s="1"/>
  <c r="AA8"/>
  <c r="S9"/>
  <c r="AA9"/>
  <c r="S12"/>
  <c r="AA13"/>
  <c r="U15"/>
  <c r="Y17"/>
  <c r="AL17" s="1"/>
  <c r="Z20"/>
  <c r="R35"/>
  <c r="R38"/>
  <c r="R32"/>
  <c r="R29"/>
  <c r="R26"/>
  <c r="R23"/>
  <c r="U22"/>
  <c r="T37"/>
  <c r="T35"/>
  <c r="V35"/>
  <c r="V32"/>
  <c r="AH32" s="1"/>
  <c r="V29"/>
  <c r="V25"/>
  <c r="AH25" s="1"/>
  <c r="V37"/>
  <c r="T26"/>
  <c r="X28"/>
  <c r="W35"/>
  <c r="Z36"/>
  <c r="R33"/>
  <c r="R30"/>
  <c r="R27"/>
  <c r="AF27" s="1"/>
  <c r="R24"/>
  <c r="Y33"/>
  <c r="AL33" s="1"/>
  <c r="Y32"/>
  <c r="AL32" s="1"/>
  <c r="Y28"/>
  <c r="AL28" s="1"/>
  <c r="Y25"/>
  <c r="AL25" s="1"/>
  <c r="S3"/>
  <c r="AF3" s="1"/>
  <c r="Z4"/>
  <c r="U6"/>
  <c r="Y6"/>
  <c r="AL6" s="1"/>
  <c r="X8"/>
  <c r="X10"/>
  <c r="R15"/>
  <c r="Z17"/>
  <c r="AG17" s="1"/>
  <c r="Y18"/>
  <c r="AL18" s="1"/>
  <c r="X19"/>
  <c r="S20"/>
  <c r="AA20"/>
  <c r="R21"/>
  <c r="Z21"/>
  <c r="S23"/>
  <c r="AF23" s="1"/>
  <c r="V38"/>
  <c r="V33"/>
  <c r="AH33" s="1"/>
  <c r="V30"/>
  <c r="V27"/>
  <c r="AH27" s="1"/>
  <c r="V26"/>
  <c r="AH26" s="1"/>
  <c r="V23"/>
  <c r="AH23" s="1"/>
  <c r="AA26"/>
  <c r="S28"/>
  <c r="AA28"/>
  <c r="Y36"/>
  <c r="AL36" s="1"/>
  <c r="Y35"/>
  <c r="AL35" s="1"/>
  <c r="Y31"/>
  <c r="AL31" s="1"/>
  <c r="Y27"/>
  <c r="AL27" s="1"/>
  <c r="Y24"/>
  <c r="AL24" s="1"/>
  <c r="Y23"/>
  <c r="AL23" s="1"/>
  <c r="T29"/>
  <c r="T30"/>
  <c r="X31"/>
  <c r="T32"/>
  <c r="AC34"/>
  <c r="AC32"/>
  <c r="AC27"/>
  <c r="AC24"/>
  <c r="AC23"/>
  <c r="T34"/>
  <c r="Y37"/>
  <c r="AL37" s="1"/>
  <c r="AC26"/>
  <c r="U29"/>
  <c r="Y29"/>
  <c r="AL29" s="1"/>
  <c r="AC29"/>
  <c r="Y30"/>
  <c r="AL30" s="1"/>
  <c r="U31"/>
  <c r="AC31"/>
  <c r="AC33"/>
  <c r="Y34"/>
  <c r="AL34" s="1"/>
  <c r="AB35"/>
  <c r="S36"/>
  <c r="Z37"/>
  <c r="AD37"/>
  <c r="AC38"/>
  <c r="Z23"/>
  <c r="Z24"/>
  <c r="V28"/>
  <c r="Z28"/>
  <c r="V31"/>
  <c r="Z32"/>
  <c r="Z33"/>
  <c r="AD34"/>
  <c r="AA31"/>
  <c r="AD26" i="5"/>
  <c r="AD25"/>
  <c r="AD24"/>
  <c r="AD23"/>
  <c r="AD22"/>
  <c r="AD37"/>
  <c r="AD34"/>
  <c r="Y3" i="4"/>
  <c r="AL3" s="1"/>
  <c r="T4"/>
  <c r="AB4"/>
  <c r="S5"/>
  <c r="Y10"/>
  <c r="AL10" s="1"/>
  <c r="S14"/>
  <c r="AI14" s="1"/>
  <c r="AB14"/>
  <c r="R19"/>
  <c r="W19"/>
  <c r="T20"/>
  <c r="R23"/>
  <c r="W23"/>
  <c r="V24"/>
  <c r="S25"/>
  <c r="R26"/>
  <c r="W29"/>
  <c r="V30"/>
  <c r="R31"/>
  <c r="AB31"/>
  <c r="W33"/>
  <c r="Z34"/>
  <c r="U35"/>
  <c r="AB36"/>
  <c r="R38"/>
  <c r="R25"/>
  <c r="S30"/>
  <c r="R7"/>
  <c r="AF7" s="1"/>
  <c r="V7"/>
  <c r="AB8"/>
  <c r="T9"/>
  <c r="R10"/>
  <c r="S11"/>
  <c r="AF11" s="1"/>
  <c r="X12"/>
  <c r="T14"/>
  <c r="R16"/>
  <c r="AB16"/>
  <c r="T17"/>
  <c r="S19"/>
  <c r="V20"/>
  <c r="V21"/>
  <c r="R22"/>
  <c r="S27"/>
  <c r="R28"/>
  <c r="Z30"/>
  <c r="V31"/>
  <c r="R32"/>
  <c r="AA33"/>
  <c r="AA34"/>
  <c r="Y35"/>
  <c r="AL35" s="1"/>
  <c r="T37"/>
  <c r="S38"/>
  <c r="V28"/>
  <c r="V34"/>
  <c r="R4"/>
  <c r="W6"/>
  <c r="AA6"/>
  <c r="S8"/>
  <c r="AI8" s="1"/>
  <c r="Y8"/>
  <c r="AL8" s="1"/>
  <c r="Y13"/>
  <c r="AL13" s="1"/>
  <c r="V15"/>
  <c r="S16"/>
  <c r="AB18"/>
  <c r="AB21"/>
  <c r="S22"/>
  <c r="AF22" s="1"/>
  <c r="S24"/>
  <c r="X24"/>
  <c r="V26"/>
  <c r="S32"/>
  <c r="S33"/>
  <c r="R34"/>
  <c r="Z35"/>
  <c r="U36"/>
  <c r="V37"/>
  <c r="V35"/>
  <c r="V32"/>
  <c r="V29"/>
  <c r="V22"/>
  <c r="V12"/>
  <c r="V9"/>
  <c r="AH9" s="1"/>
  <c r="V8"/>
  <c r="AH8" s="1"/>
  <c r="V18"/>
  <c r="V3"/>
  <c r="V16"/>
  <c r="AF24"/>
  <c r="AF5"/>
  <c r="R36"/>
  <c r="R30"/>
  <c r="R27"/>
  <c r="R12"/>
  <c r="R9"/>
  <c r="R21"/>
  <c r="R18"/>
  <c r="R6"/>
  <c r="Z9"/>
  <c r="AF36"/>
  <c r="AC33"/>
  <c r="AC31"/>
  <c r="AC29"/>
  <c r="AC26"/>
  <c r="AC22"/>
  <c r="AC14"/>
  <c r="AC3"/>
  <c r="AC10"/>
  <c r="AC7"/>
  <c r="AC36"/>
  <c r="AC18"/>
  <c r="T34"/>
  <c r="T32"/>
  <c r="T29"/>
  <c r="T26"/>
  <c r="T21"/>
  <c r="T16"/>
  <c r="T19"/>
  <c r="T3"/>
  <c r="V25"/>
  <c r="X35"/>
  <c r="X30"/>
  <c r="X28"/>
  <c r="X26"/>
  <c r="X21"/>
  <c r="AH21" s="1"/>
  <c r="X15"/>
  <c r="X37"/>
  <c r="AJ37" s="1"/>
  <c r="X19"/>
  <c r="X14"/>
  <c r="X3"/>
  <c r="AI38"/>
  <c r="T11"/>
  <c r="AC17"/>
  <c r="W38"/>
  <c r="W30"/>
  <c r="W17"/>
  <c r="AJ17" s="1"/>
  <c r="R33"/>
  <c r="AF38"/>
  <c r="Y31"/>
  <c r="AL31" s="1"/>
  <c r="Y27"/>
  <c r="AL27" s="1"/>
  <c r="Y24"/>
  <c r="AL24" s="1"/>
  <c r="Y23"/>
  <c r="AL23" s="1"/>
  <c r="Y20"/>
  <c r="AL20" s="1"/>
  <c r="AB33"/>
  <c r="AB30"/>
  <c r="AB29"/>
  <c r="AB25"/>
  <c r="AB23"/>
  <c r="AF32"/>
  <c r="U38"/>
  <c r="U34"/>
  <c r="U32"/>
  <c r="U27"/>
  <c r="U25"/>
  <c r="U22"/>
  <c r="U20"/>
  <c r="AA19"/>
  <c r="AA35"/>
  <c r="AA31"/>
  <c r="Y36"/>
  <c r="AL36" s="1"/>
  <c r="AB37"/>
  <c r="T24"/>
  <c r="T25"/>
  <c r="T27"/>
  <c r="T28"/>
  <c r="T30"/>
  <c r="T31"/>
  <c r="X31"/>
  <c r="X32"/>
  <c r="AJ32" s="1"/>
  <c r="AB32"/>
  <c r="T33"/>
  <c r="X33"/>
  <c r="AB34"/>
  <c r="AD36"/>
  <c r="U37"/>
  <c r="Y37"/>
  <c r="AL37" s="1"/>
  <c r="AC37"/>
  <c r="U26"/>
  <c r="U28"/>
  <c r="U29"/>
  <c r="Y29"/>
  <c r="AL29" s="1"/>
  <c r="Y30"/>
  <c r="AL30" s="1"/>
  <c r="U31"/>
  <c r="Y32"/>
  <c r="AL32" s="1"/>
  <c r="Y34"/>
  <c r="AL34" s="1"/>
  <c r="AY22" i="1"/>
  <c r="AZ22"/>
  <c r="BA22"/>
  <c r="AY23"/>
  <c r="AZ23"/>
  <c r="BA23"/>
  <c r="AY24"/>
  <c r="AZ24"/>
  <c r="BA24"/>
  <c r="AY25"/>
  <c r="AZ25"/>
  <c r="BA25"/>
  <c r="AY26"/>
  <c r="AZ26"/>
  <c r="BA26"/>
  <c r="AY27"/>
  <c r="AZ27"/>
  <c r="BA27"/>
  <c r="AY28"/>
  <c r="AZ28"/>
  <c r="BA28"/>
  <c r="AY29"/>
  <c r="AZ29"/>
  <c r="BA29"/>
  <c r="AY30"/>
  <c r="AZ30"/>
  <c r="BA30"/>
  <c r="AY31"/>
  <c r="AZ31"/>
  <c r="BA31"/>
  <c r="AY32"/>
  <c r="AZ32"/>
  <c r="BA32"/>
  <c r="AY33"/>
  <c r="AZ33"/>
  <c r="BA33"/>
  <c r="BA21"/>
  <c r="AZ21"/>
  <c r="AY16"/>
  <c r="BA16"/>
  <c r="AZ5"/>
  <c r="BA5"/>
  <c r="AZ6"/>
  <c r="BA6"/>
  <c r="AZ7"/>
  <c r="BA7"/>
  <c r="AZ8"/>
  <c r="BA8"/>
  <c r="AZ9"/>
  <c r="BA9"/>
  <c r="AZ10"/>
  <c r="BA10"/>
  <c r="AZ11"/>
  <c r="BA11"/>
  <c r="AZ12"/>
  <c r="BA12"/>
  <c r="AZ13"/>
  <c r="BA13"/>
  <c r="AZ14"/>
  <c r="BA14"/>
  <c r="AZ15"/>
  <c r="BA15"/>
  <c r="AZ16"/>
  <c r="AZ4"/>
  <c r="BA4"/>
  <c r="AY5"/>
  <c r="AY6"/>
  <c r="AY7"/>
  <c r="AY8"/>
  <c r="AY9"/>
  <c r="AY10"/>
  <c r="AY11"/>
  <c r="AY12"/>
  <c r="AY13"/>
  <c r="AY14"/>
  <c r="AY15"/>
  <c r="AY4"/>
  <c r="AQ38" i="40" l="1"/>
  <c r="AQ40"/>
  <c r="AE38"/>
  <c r="AE40"/>
  <c r="AD38"/>
  <c r="AD40"/>
  <c r="AL30"/>
  <c r="AL40"/>
  <c r="AI32"/>
  <c r="AH30"/>
  <c r="AH40"/>
  <c r="AJ32"/>
  <c r="AI40"/>
  <c r="AE30"/>
  <c r="AE32"/>
  <c r="AB38"/>
  <c r="AB32"/>
  <c r="AP30"/>
  <c r="AQ30"/>
  <c r="AQ32"/>
  <c r="AA38"/>
  <c r="AA32"/>
  <c r="AF38"/>
  <c r="AD29"/>
  <c r="AD37"/>
  <c r="AJ38"/>
  <c r="AJ37"/>
  <c r="AI38"/>
  <c r="AI29"/>
  <c r="AI37"/>
  <c r="AD30"/>
  <c r="AC36" i="39"/>
  <c r="AC31"/>
  <c r="AC26"/>
  <c r="AC22"/>
  <c r="AC18"/>
  <c r="AC33"/>
  <c r="AC17"/>
  <c r="AC29"/>
  <c r="AC14"/>
  <c r="AC3"/>
  <c r="AC10"/>
  <c r="AC7"/>
  <c r="R27"/>
  <c r="R30"/>
  <c r="R33"/>
  <c r="R21"/>
  <c r="R15"/>
  <c r="R24"/>
  <c r="R18"/>
  <c r="R12"/>
  <c r="R9"/>
  <c r="R6"/>
  <c r="R36"/>
  <c r="R3"/>
  <c r="X25"/>
  <c r="X36"/>
  <c r="X32"/>
  <c r="X27"/>
  <c r="X34"/>
  <c r="X23"/>
  <c r="X18"/>
  <c r="X17"/>
  <c r="X13"/>
  <c r="X9"/>
  <c r="X7"/>
  <c r="X5"/>
  <c r="AA38"/>
  <c r="AA25"/>
  <c r="AA19"/>
  <c r="AA35"/>
  <c r="AA31"/>
  <c r="AA27"/>
  <c r="AA17"/>
  <c r="AA21"/>
  <c r="AA3"/>
  <c r="AA12"/>
  <c r="AA11"/>
  <c r="AA7"/>
  <c r="AC32"/>
  <c r="AC27"/>
  <c r="AC34"/>
  <c r="AC15"/>
  <c r="AC24"/>
  <c r="AC19"/>
  <c r="AC37"/>
  <c r="AC23"/>
  <c r="AC12"/>
  <c r="AC11"/>
  <c r="AC8"/>
  <c r="AC4"/>
  <c r="S30"/>
  <c r="AF30" s="1"/>
  <c r="S33"/>
  <c r="AF33" s="1"/>
  <c r="S36"/>
  <c r="AF36" s="1"/>
  <c r="S14"/>
  <c r="AF14" s="1"/>
  <c r="S27"/>
  <c r="AF27" s="1"/>
  <c r="S19"/>
  <c r="S22"/>
  <c r="S25"/>
  <c r="S16"/>
  <c r="S5"/>
  <c r="S11"/>
  <c r="S8"/>
  <c r="AF8" s="1"/>
  <c r="R31"/>
  <c r="R34"/>
  <c r="R37"/>
  <c r="R25"/>
  <c r="R16"/>
  <c r="R19"/>
  <c r="R13"/>
  <c r="R10"/>
  <c r="R7"/>
  <c r="R28"/>
  <c r="R22"/>
  <c r="R4"/>
  <c r="W38"/>
  <c r="W34"/>
  <c r="AJ34" s="1"/>
  <c r="W30"/>
  <c r="W28"/>
  <c r="AJ28" s="1"/>
  <c r="W24"/>
  <c r="W22"/>
  <c r="W18"/>
  <c r="AJ18" s="1"/>
  <c r="W17"/>
  <c r="AJ17" s="1"/>
  <c r="W3"/>
  <c r="W13"/>
  <c r="AJ13" s="1"/>
  <c r="W11"/>
  <c r="W8"/>
  <c r="U31"/>
  <c r="U29"/>
  <c r="U37"/>
  <c r="U21"/>
  <c r="U17"/>
  <c r="U24"/>
  <c r="U13"/>
  <c r="U9"/>
  <c r="U8"/>
  <c r="U5"/>
  <c r="U33"/>
  <c r="U19"/>
  <c r="T33"/>
  <c r="T25"/>
  <c r="T28"/>
  <c r="T31"/>
  <c r="T38"/>
  <c r="T23"/>
  <c r="T18"/>
  <c r="T15"/>
  <c r="T12"/>
  <c r="T10"/>
  <c r="T8"/>
  <c r="T5"/>
  <c r="AB36"/>
  <c r="AB32"/>
  <c r="AB28"/>
  <c r="AB35"/>
  <c r="AB19"/>
  <c r="AB22"/>
  <c r="AB17"/>
  <c r="AB24"/>
  <c r="AB12"/>
  <c r="AB10"/>
  <c r="AB5"/>
  <c r="AB6"/>
  <c r="V27"/>
  <c r="V38"/>
  <c r="V30"/>
  <c r="V26"/>
  <c r="AH26" s="1"/>
  <c r="V33"/>
  <c r="V17"/>
  <c r="V23"/>
  <c r="AH23" s="1"/>
  <c r="V19"/>
  <c r="V13"/>
  <c r="AH13" s="1"/>
  <c r="V10"/>
  <c r="V6"/>
  <c r="V4"/>
  <c r="AH4" s="1"/>
  <c r="Y32"/>
  <c r="AL32" s="1"/>
  <c r="Y28"/>
  <c r="AL28" s="1"/>
  <c r="Y37"/>
  <c r="AL37" s="1"/>
  <c r="Y25"/>
  <c r="AL25" s="1"/>
  <c r="Y18"/>
  <c r="AL18" s="1"/>
  <c r="Y21"/>
  <c r="AL21" s="1"/>
  <c r="Y17"/>
  <c r="AL17" s="1"/>
  <c r="Y33"/>
  <c r="AL33" s="1"/>
  <c r="Y14"/>
  <c r="AL14" s="1"/>
  <c r="Y11"/>
  <c r="AL11" s="1"/>
  <c r="Y6"/>
  <c r="AL6" s="1"/>
  <c r="Y4"/>
  <c r="AL4" s="1"/>
  <c r="AD35"/>
  <c r="AD31"/>
  <c r="AD27"/>
  <c r="AD38"/>
  <c r="AD34"/>
  <c r="AD30"/>
  <c r="AD37"/>
  <c r="AD33"/>
  <c r="AD29"/>
  <c r="AD36"/>
  <c r="AD28"/>
  <c r="AD32"/>
  <c r="AA26"/>
  <c r="AA33"/>
  <c r="AA36"/>
  <c r="AA32"/>
  <c r="AA28"/>
  <c r="AA20"/>
  <c r="AA22"/>
  <c r="AA4"/>
  <c r="AA15"/>
  <c r="AA13"/>
  <c r="AA9"/>
  <c r="AA8"/>
  <c r="S34"/>
  <c r="AF34" s="1"/>
  <c r="S26"/>
  <c r="AF26" s="1"/>
  <c r="S37"/>
  <c r="AF37" s="1"/>
  <c r="S28"/>
  <c r="AF28" s="1"/>
  <c r="S31"/>
  <c r="AF31" s="1"/>
  <c r="S20"/>
  <c r="S23"/>
  <c r="S6"/>
  <c r="AF6" s="1"/>
  <c r="S17"/>
  <c r="S3"/>
  <c r="S9"/>
  <c r="AF9" s="1"/>
  <c r="S12"/>
  <c r="AF12" s="1"/>
  <c r="R35"/>
  <c r="R38"/>
  <c r="R26"/>
  <c r="R29"/>
  <c r="R17"/>
  <c r="R20"/>
  <c r="R14"/>
  <c r="R32"/>
  <c r="R23"/>
  <c r="R11"/>
  <c r="R8"/>
  <c r="R5"/>
  <c r="W29"/>
  <c r="W36"/>
  <c r="AJ36" s="1"/>
  <c r="W14"/>
  <c r="W25"/>
  <c r="AJ25" s="1"/>
  <c r="W23"/>
  <c r="AJ23" s="1"/>
  <c r="W19"/>
  <c r="W35"/>
  <c r="W15"/>
  <c r="W6"/>
  <c r="W4"/>
  <c r="W31"/>
  <c r="W9"/>
  <c r="AJ9" s="1"/>
  <c r="U36"/>
  <c r="U28"/>
  <c r="U35"/>
  <c r="U30"/>
  <c r="U26"/>
  <c r="U18"/>
  <c r="U16"/>
  <c r="U12"/>
  <c r="U11"/>
  <c r="U7"/>
  <c r="U23"/>
  <c r="U4"/>
  <c r="Y38"/>
  <c r="AL38" s="1"/>
  <c r="Y34"/>
  <c r="AL34" s="1"/>
  <c r="Y30"/>
  <c r="AL30" s="1"/>
  <c r="Y26"/>
  <c r="AL26" s="1"/>
  <c r="Y22"/>
  <c r="AL22" s="1"/>
  <c r="Y15"/>
  <c r="AL15" s="1"/>
  <c r="Y29"/>
  <c r="AL29" s="1"/>
  <c r="Y19"/>
  <c r="AL19" s="1"/>
  <c r="Y12"/>
  <c r="AL12" s="1"/>
  <c r="Y9"/>
  <c r="AL9" s="1"/>
  <c r="Y7"/>
  <c r="AL7" s="1"/>
  <c r="Y5"/>
  <c r="AL5" s="1"/>
  <c r="T29"/>
  <c r="T36"/>
  <c r="T32"/>
  <c r="T19"/>
  <c r="T34"/>
  <c r="T21"/>
  <c r="T16"/>
  <c r="T3"/>
  <c r="T26"/>
  <c r="T13"/>
  <c r="T11"/>
  <c r="T6"/>
  <c r="X37"/>
  <c r="X28"/>
  <c r="X35"/>
  <c r="X19"/>
  <c r="X30"/>
  <c r="X26"/>
  <c r="X21"/>
  <c r="X15"/>
  <c r="X14"/>
  <c r="X3"/>
  <c r="X10"/>
  <c r="X8"/>
  <c r="V31"/>
  <c r="V34"/>
  <c r="AH34" s="1"/>
  <c r="V21"/>
  <c r="AH21" s="1"/>
  <c r="V15"/>
  <c r="AH15" s="1"/>
  <c r="V24"/>
  <c r="V20"/>
  <c r="V14"/>
  <c r="AH14" s="1"/>
  <c r="V36"/>
  <c r="AH36" s="1"/>
  <c r="AK36" s="1"/>
  <c r="V28"/>
  <c r="V11"/>
  <c r="V7"/>
  <c r="AH7" s="1"/>
  <c r="V5"/>
  <c r="AH5" s="1"/>
  <c r="AC28"/>
  <c r="AC35"/>
  <c r="AC38"/>
  <c r="AC30"/>
  <c r="AC21"/>
  <c r="AC16"/>
  <c r="AC20"/>
  <c r="AC9"/>
  <c r="AC5"/>
  <c r="AC13"/>
  <c r="AC6"/>
  <c r="AC25"/>
  <c r="Z34"/>
  <c r="Z30"/>
  <c r="Z29"/>
  <c r="Z25"/>
  <c r="Z21"/>
  <c r="Z17"/>
  <c r="Z36"/>
  <c r="Z20"/>
  <c r="Z12"/>
  <c r="Z10"/>
  <c r="Z8"/>
  <c r="Z4"/>
  <c r="Z38"/>
  <c r="Z33"/>
  <c r="Z32"/>
  <c r="Z16"/>
  <c r="Z28"/>
  <c r="Z24"/>
  <c r="Z14"/>
  <c r="Z23"/>
  <c r="Z19"/>
  <c r="Z9"/>
  <c r="Z7"/>
  <c r="Z3"/>
  <c r="U32"/>
  <c r="U27"/>
  <c r="U38"/>
  <c r="U34"/>
  <c r="U22"/>
  <c r="U15"/>
  <c r="U25"/>
  <c r="U20"/>
  <c r="U14"/>
  <c r="U3"/>
  <c r="U10"/>
  <c r="U6"/>
  <c r="AB31"/>
  <c r="AB27"/>
  <c r="AB26"/>
  <c r="AB18"/>
  <c r="AB38"/>
  <c r="AB21"/>
  <c r="AB16"/>
  <c r="AB4"/>
  <c r="AB34"/>
  <c r="AB9"/>
  <c r="AB8"/>
  <c r="AB14"/>
  <c r="AD14"/>
  <c r="AD13"/>
  <c r="AD12"/>
  <c r="AD11"/>
  <c r="AD10"/>
  <c r="AD9"/>
  <c r="AD8"/>
  <c r="AD7"/>
  <c r="AD5"/>
  <c r="AD6"/>
  <c r="AD4"/>
  <c r="AD3"/>
  <c r="AA34"/>
  <c r="AA30"/>
  <c r="AA37"/>
  <c r="AA29"/>
  <c r="AA24"/>
  <c r="AA14"/>
  <c r="AA23"/>
  <c r="AA18"/>
  <c r="AA6"/>
  <c r="AA16"/>
  <c r="AA10"/>
  <c r="AA5"/>
  <c r="S38"/>
  <c r="AF38" s="1"/>
  <c r="S29"/>
  <c r="S32"/>
  <c r="S35"/>
  <c r="AF35" s="1"/>
  <c r="S24"/>
  <c r="AF24" s="1"/>
  <c r="S18"/>
  <c r="AF18" s="1"/>
  <c r="S21"/>
  <c r="S15"/>
  <c r="AF15" s="1"/>
  <c r="S4"/>
  <c r="S13"/>
  <c r="AF13" s="1"/>
  <c r="S10"/>
  <c r="S7"/>
  <c r="AF7" s="1"/>
  <c r="Z35"/>
  <c r="Z31"/>
  <c r="Z27"/>
  <c r="Z26"/>
  <c r="Z37"/>
  <c r="Z15"/>
  <c r="Z22"/>
  <c r="Z13"/>
  <c r="Z11"/>
  <c r="Z5"/>
  <c r="Z6"/>
  <c r="Z18"/>
  <c r="W26"/>
  <c r="AJ26" s="1"/>
  <c r="W37"/>
  <c r="AJ37" s="1"/>
  <c r="W33"/>
  <c r="W32"/>
  <c r="AJ32" s="1"/>
  <c r="W27"/>
  <c r="W20"/>
  <c r="W16"/>
  <c r="W21"/>
  <c r="AJ21" s="1"/>
  <c r="W5"/>
  <c r="W12"/>
  <c r="W10"/>
  <c r="AJ10" s="1"/>
  <c r="W7"/>
  <c r="AJ7" s="1"/>
  <c r="T37"/>
  <c r="T35"/>
  <c r="T27"/>
  <c r="T22"/>
  <c r="T30"/>
  <c r="T17"/>
  <c r="T4"/>
  <c r="T24"/>
  <c r="T20"/>
  <c r="T14"/>
  <c r="T9"/>
  <c r="T7"/>
  <c r="Y36"/>
  <c r="AL36" s="1"/>
  <c r="Y35"/>
  <c r="AL35" s="1"/>
  <c r="Y31"/>
  <c r="AL31" s="1"/>
  <c r="Y27"/>
  <c r="AL27" s="1"/>
  <c r="Y16"/>
  <c r="AL16" s="1"/>
  <c r="Y24"/>
  <c r="AL24" s="1"/>
  <c r="Y20"/>
  <c r="AL20" s="1"/>
  <c r="Y3"/>
  <c r="AL3" s="1"/>
  <c r="Y13"/>
  <c r="AL13" s="1"/>
  <c r="Y10"/>
  <c r="AL10" s="1"/>
  <c r="Y8"/>
  <c r="AL8" s="1"/>
  <c r="Y23"/>
  <c r="AL23" s="1"/>
  <c r="AB37"/>
  <c r="AB33"/>
  <c r="AB29"/>
  <c r="AB25"/>
  <c r="AB30"/>
  <c r="AB23"/>
  <c r="AB13"/>
  <c r="AB15"/>
  <c r="AB3"/>
  <c r="AB11"/>
  <c r="AB7"/>
  <c r="AB20"/>
  <c r="X33"/>
  <c r="X29"/>
  <c r="X31"/>
  <c r="X22"/>
  <c r="X16"/>
  <c r="X38"/>
  <c r="X24"/>
  <c r="X20"/>
  <c r="X4"/>
  <c r="X12"/>
  <c r="X11"/>
  <c r="X6"/>
  <c r="V35"/>
  <c r="AH35" s="1"/>
  <c r="V37"/>
  <c r="AH37" s="1"/>
  <c r="AK37" s="1"/>
  <c r="V29"/>
  <c r="V25"/>
  <c r="AH25" s="1"/>
  <c r="AK25" s="1"/>
  <c r="V16"/>
  <c r="AH16" s="1"/>
  <c r="V32"/>
  <c r="AH32" s="1"/>
  <c r="V12"/>
  <c r="V9"/>
  <c r="AH9" s="1"/>
  <c r="AK9" s="1"/>
  <c r="V8"/>
  <c r="V22"/>
  <c r="V18"/>
  <c r="AH18" s="1"/>
  <c r="V3"/>
  <c r="AH3" s="1"/>
  <c r="S24" i="38"/>
  <c r="S15"/>
  <c r="S32"/>
  <c r="AI32" s="1"/>
  <c r="S7"/>
  <c r="S21"/>
  <c r="S29"/>
  <c r="S10"/>
  <c r="AF10" s="1"/>
  <c r="S18"/>
  <c r="S38"/>
  <c r="AF38" s="1"/>
  <c r="AC32"/>
  <c r="AC27"/>
  <c r="AC34"/>
  <c r="AC15"/>
  <c r="AC24"/>
  <c r="AC23"/>
  <c r="AC19"/>
  <c r="AC37"/>
  <c r="AC4"/>
  <c r="AC12"/>
  <c r="AC11"/>
  <c r="AC8"/>
  <c r="R31"/>
  <c r="R34"/>
  <c r="R37"/>
  <c r="R25"/>
  <c r="R19"/>
  <c r="R22"/>
  <c r="R4"/>
  <c r="R28"/>
  <c r="R16"/>
  <c r="R13"/>
  <c r="R10"/>
  <c r="R7"/>
  <c r="V31"/>
  <c r="V34"/>
  <c r="V24"/>
  <c r="AH24" s="1"/>
  <c r="V20"/>
  <c r="V14"/>
  <c r="V36"/>
  <c r="V28"/>
  <c r="V21"/>
  <c r="V11"/>
  <c r="V7"/>
  <c r="V5"/>
  <c r="V15"/>
  <c r="AD14"/>
  <c r="AD13"/>
  <c r="AD4"/>
  <c r="AD3"/>
  <c r="AD12"/>
  <c r="AD11"/>
  <c r="AD10"/>
  <c r="AD9"/>
  <c r="AD8"/>
  <c r="AD7"/>
  <c r="AD5"/>
  <c r="AD6"/>
  <c r="AA26"/>
  <c r="AA33"/>
  <c r="AA36"/>
  <c r="AA32"/>
  <c r="AA28"/>
  <c r="AA22"/>
  <c r="AA15"/>
  <c r="AA20"/>
  <c r="AA13"/>
  <c r="AA9"/>
  <c r="AA8"/>
  <c r="AA4"/>
  <c r="W38"/>
  <c r="W34"/>
  <c r="W30"/>
  <c r="AJ30" s="1"/>
  <c r="W28"/>
  <c r="W22"/>
  <c r="W18"/>
  <c r="W17"/>
  <c r="W3"/>
  <c r="W24"/>
  <c r="W13"/>
  <c r="W11"/>
  <c r="AJ11" s="1"/>
  <c r="W8"/>
  <c r="U32"/>
  <c r="U27"/>
  <c r="U38"/>
  <c r="U34"/>
  <c r="U15"/>
  <c r="U25"/>
  <c r="U20"/>
  <c r="U14"/>
  <c r="U6"/>
  <c r="U22"/>
  <c r="U3"/>
  <c r="U10"/>
  <c r="AB37"/>
  <c r="AB33"/>
  <c r="AB29"/>
  <c r="AI29" s="1"/>
  <c r="AB30"/>
  <c r="AB15"/>
  <c r="AB25"/>
  <c r="AB20"/>
  <c r="AB13"/>
  <c r="AB11"/>
  <c r="AB7"/>
  <c r="AB23"/>
  <c r="AI23" s="1"/>
  <c r="AB3"/>
  <c r="Y38"/>
  <c r="AL38" s="1"/>
  <c r="Y34"/>
  <c r="AL34" s="1"/>
  <c r="Y30"/>
  <c r="AL30" s="1"/>
  <c r="Y26"/>
  <c r="AL26" s="1"/>
  <c r="Y15"/>
  <c r="AL15" s="1"/>
  <c r="Y19"/>
  <c r="AL19" s="1"/>
  <c r="Y29"/>
  <c r="AL29" s="1"/>
  <c r="Y22"/>
  <c r="AL22" s="1"/>
  <c r="Y5"/>
  <c r="AL5" s="1"/>
  <c r="Y12"/>
  <c r="AL12" s="1"/>
  <c r="Y9"/>
  <c r="AL9" s="1"/>
  <c r="Y7"/>
  <c r="AL7" s="1"/>
  <c r="T33"/>
  <c r="T28"/>
  <c r="T31"/>
  <c r="T38"/>
  <c r="T18"/>
  <c r="T15"/>
  <c r="T25"/>
  <c r="T23"/>
  <c r="T12"/>
  <c r="T10"/>
  <c r="T8"/>
  <c r="T5"/>
  <c r="AI26"/>
  <c r="X33"/>
  <c r="X29"/>
  <c r="X31"/>
  <c r="X22"/>
  <c r="X16"/>
  <c r="X24"/>
  <c r="X20"/>
  <c r="X38"/>
  <c r="X12"/>
  <c r="X11"/>
  <c r="X6"/>
  <c r="X4"/>
  <c r="V35"/>
  <c r="V37"/>
  <c r="V29"/>
  <c r="V25"/>
  <c r="AH25" s="1"/>
  <c r="V32"/>
  <c r="AH32" s="1"/>
  <c r="V22"/>
  <c r="V18"/>
  <c r="V3"/>
  <c r="AH3" s="1"/>
  <c r="V16"/>
  <c r="AH16" s="1"/>
  <c r="V12"/>
  <c r="V9"/>
  <c r="V8"/>
  <c r="AF13"/>
  <c r="AF35"/>
  <c r="AD35"/>
  <c r="AD31"/>
  <c r="AD27"/>
  <c r="AD38"/>
  <c r="AD34"/>
  <c r="AD30"/>
  <c r="AD37"/>
  <c r="AD33"/>
  <c r="AD29"/>
  <c r="AD36"/>
  <c r="AD28"/>
  <c r="AD32"/>
  <c r="U36"/>
  <c r="U28"/>
  <c r="U35"/>
  <c r="U30"/>
  <c r="U26"/>
  <c r="U16"/>
  <c r="U23"/>
  <c r="U18"/>
  <c r="U4"/>
  <c r="U12"/>
  <c r="U11"/>
  <c r="U7"/>
  <c r="T37"/>
  <c r="T35"/>
  <c r="T27"/>
  <c r="T22"/>
  <c r="T17"/>
  <c r="T30"/>
  <c r="T24"/>
  <c r="T20"/>
  <c r="T14"/>
  <c r="T9"/>
  <c r="T7"/>
  <c r="T4"/>
  <c r="X37"/>
  <c r="X28"/>
  <c r="X35"/>
  <c r="X30"/>
  <c r="X21"/>
  <c r="X15"/>
  <c r="X26"/>
  <c r="X14"/>
  <c r="X10"/>
  <c r="X8"/>
  <c r="X19"/>
  <c r="X3"/>
  <c r="AA38"/>
  <c r="AA25"/>
  <c r="AA19"/>
  <c r="AA35"/>
  <c r="AA31"/>
  <c r="AA21"/>
  <c r="AA17"/>
  <c r="AA27"/>
  <c r="AA3"/>
  <c r="AA12"/>
  <c r="AA11"/>
  <c r="AA7"/>
  <c r="AA34"/>
  <c r="AA30"/>
  <c r="AA37"/>
  <c r="AA29"/>
  <c r="AA23"/>
  <c r="AA18"/>
  <c r="AA16"/>
  <c r="AA24"/>
  <c r="AA10"/>
  <c r="AA5"/>
  <c r="AA14"/>
  <c r="AA6"/>
  <c r="Z35"/>
  <c r="Z31"/>
  <c r="Z27"/>
  <c r="Z26"/>
  <c r="Z37"/>
  <c r="Z22"/>
  <c r="Z18"/>
  <c r="Z15"/>
  <c r="Z13"/>
  <c r="Z11"/>
  <c r="Z5"/>
  <c r="Z6"/>
  <c r="W29"/>
  <c r="AJ29" s="1"/>
  <c r="W25"/>
  <c r="AJ25" s="1"/>
  <c r="W36"/>
  <c r="W23"/>
  <c r="W19"/>
  <c r="W15"/>
  <c r="AJ15" s="1"/>
  <c r="W35"/>
  <c r="W14"/>
  <c r="W9"/>
  <c r="W31"/>
  <c r="AJ31" s="1"/>
  <c r="W6"/>
  <c r="AJ6" s="1"/>
  <c r="W4"/>
  <c r="S30"/>
  <c r="S33"/>
  <c r="AF33" s="1"/>
  <c r="S25"/>
  <c r="S36"/>
  <c r="S19"/>
  <c r="AF19" s="1"/>
  <c r="S27"/>
  <c r="S22"/>
  <c r="AF22" s="1"/>
  <c r="S16"/>
  <c r="AF16" s="1"/>
  <c r="S14"/>
  <c r="AF14" s="1"/>
  <c r="S11"/>
  <c r="AF11" s="1"/>
  <c r="S8"/>
  <c r="AF8" s="1"/>
  <c r="S5"/>
  <c r="AF5" s="1"/>
  <c r="AB31"/>
  <c r="AB27"/>
  <c r="AB18"/>
  <c r="AB26"/>
  <c r="AB21"/>
  <c r="AB16"/>
  <c r="AB38"/>
  <c r="AI38" s="1"/>
  <c r="AB14"/>
  <c r="AB9"/>
  <c r="AB8"/>
  <c r="AB34"/>
  <c r="AB4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3"/>
  <c r="AL3" s="1"/>
  <c r="Y13"/>
  <c r="AL13" s="1"/>
  <c r="Y10"/>
  <c r="AL10" s="1"/>
  <c r="Y8"/>
  <c r="AL8" s="1"/>
  <c r="AI14"/>
  <c r="X36"/>
  <c r="X32"/>
  <c r="X27"/>
  <c r="X34"/>
  <c r="X25"/>
  <c r="X18"/>
  <c r="X17"/>
  <c r="X13"/>
  <c r="X9"/>
  <c r="X7"/>
  <c r="X5"/>
  <c r="X23"/>
  <c r="AC28"/>
  <c r="AC35"/>
  <c r="AC38"/>
  <c r="AC30"/>
  <c r="AC21"/>
  <c r="AC16"/>
  <c r="AC25"/>
  <c r="AC20"/>
  <c r="AC6"/>
  <c r="AC5"/>
  <c r="AC13"/>
  <c r="AC9"/>
  <c r="AC36"/>
  <c r="AC31"/>
  <c r="AC26"/>
  <c r="AC17"/>
  <c r="AC33"/>
  <c r="AC14"/>
  <c r="AC29"/>
  <c r="AC22"/>
  <c r="AC18"/>
  <c r="AC3"/>
  <c r="AC10"/>
  <c r="AC7"/>
  <c r="Z34"/>
  <c r="Z30"/>
  <c r="Z29"/>
  <c r="Z25"/>
  <c r="Z20"/>
  <c r="Z36"/>
  <c r="Z17"/>
  <c r="Z4"/>
  <c r="Z12"/>
  <c r="Z10"/>
  <c r="Z8"/>
  <c r="Z21"/>
  <c r="Z38"/>
  <c r="Z33"/>
  <c r="Z32"/>
  <c r="Z24"/>
  <c r="Z14"/>
  <c r="AG14" s="1"/>
  <c r="Z28"/>
  <c r="Z23"/>
  <c r="Z19"/>
  <c r="Z16"/>
  <c r="Z3"/>
  <c r="Z9"/>
  <c r="Z7"/>
  <c r="W26"/>
  <c r="W37"/>
  <c r="AJ37" s="1"/>
  <c r="W33"/>
  <c r="W32"/>
  <c r="AJ32" s="1"/>
  <c r="W27"/>
  <c r="W21"/>
  <c r="AJ21" s="1"/>
  <c r="W16"/>
  <c r="W20"/>
  <c r="AJ20" s="1"/>
  <c r="W12"/>
  <c r="W10"/>
  <c r="AJ10" s="1"/>
  <c r="W7"/>
  <c r="W5"/>
  <c r="S34"/>
  <c r="AF34" s="1"/>
  <c r="S26"/>
  <c r="AF26" s="1"/>
  <c r="S37"/>
  <c r="S28"/>
  <c r="AF28" s="1"/>
  <c r="S31"/>
  <c r="AF31" s="1"/>
  <c r="S23"/>
  <c r="AF23" s="1"/>
  <c r="S17"/>
  <c r="S3"/>
  <c r="S12"/>
  <c r="S9"/>
  <c r="S20"/>
  <c r="AF20" s="1"/>
  <c r="S6"/>
  <c r="AB36"/>
  <c r="AB32"/>
  <c r="AB28"/>
  <c r="AB35"/>
  <c r="AI35" s="1"/>
  <c r="AB22"/>
  <c r="AB17"/>
  <c r="AB24"/>
  <c r="AB12"/>
  <c r="AB10"/>
  <c r="AB5"/>
  <c r="AB19"/>
  <c r="AB6"/>
  <c r="Y32"/>
  <c r="AL32" s="1"/>
  <c r="Y28"/>
  <c r="AL28" s="1"/>
  <c r="Y37"/>
  <c r="AL37" s="1"/>
  <c r="Y21"/>
  <c r="AL21" s="1"/>
  <c r="Y17"/>
  <c r="AL17" s="1"/>
  <c r="Y14"/>
  <c r="AL14" s="1"/>
  <c r="Y33"/>
  <c r="AL33" s="1"/>
  <c r="Y25"/>
  <c r="AL25" s="1"/>
  <c r="Y6"/>
  <c r="AL6" s="1"/>
  <c r="Y4"/>
  <c r="AL4" s="1"/>
  <c r="Y18"/>
  <c r="AL18" s="1"/>
  <c r="Y11"/>
  <c r="AL11" s="1"/>
  <c r="R27"/>
  <c r="R30"/>
  <c r="R33"/>
  <c r="R24"/>
  <c r="R18"/>
  <c r="AF18" s="1"/>
  <c r="R15"/>
  <c r="R21"/>
  <c r="R3"/>
  <c r="R12"/>
  <c r="R9"/>
  <c r="R36"/>
  <c r="R6"/>
  <c r="AG35"/>
  <c r="V27"/>
  <c r="V38"/>
  <c r="AH38" s="1"/>
  <c r="V30"/>
  <c r="AH30" s="1"/>
  <c r="V26"/>
  <c r="V33"/>
  <c r="V23"/>
  <c r="AH23" s="1"/>
  <c r="V19"/>
  <c r="V4"/>
  <c r="V17"/>
  <c r="V13"/>
  <c r="AH13" s="1"/>
  <c r="V10"/>
  <c r="AH10" s="1"/>
  <c r="AK10" s="1"/>
  <c r="V6"/>
  <c r="AH6" s="1"/>
  <c r="AF21"/>
  <c r="AF29"/>
  <c r="AC36" i="37"/>
  <c r="AC31"/>
  <c r="AC26"/>
  <c r="AC22"/>
  <c r="AC18"/>
  <c r="AC33"/>
  <c r="AC17"/>
  <c r="AC29"/>
  <c r="AC14"/>
  <c r="AC10"/>
  <c r="AC7"/>
  <c r="AC3"/>
  <c r="R35"/>
  <c r="R38"/>
  <c r="R26"/>
  <c r="R29"/>
  <c r="R17"/>
  <c r="R20"/>
  <c r="R32"/>
  <c r="R23"/>
  <c r="R11"/>
  <c r="R14"/>
  <c r="R8"/>
  <c r="R5"/>
  <c r="W29"/>
  <c r="W25"/>
  <c r="W36"/>
  <c r="W23"/>
  <c r="AJ23" s="1"/>
  <c r="W19"/>
  <c r="W35"/>
  <c r="W15"/>
  <c r="W4"/>
  <c r="W14"/>
  <c r="W6"/>
  <c r="W31"/>
  <c r="W9"/>
  <c r="AJ9" s="1"/>
  <c r="U32"/>
  <c r="U27"/>
  <c r="U38"/>
  <c r="U34"/>
  <c r="U22"/>
  <c r="U15"/>
  <c r="U20"/>
  <c r="U14"/>
  <c r="U25"/>
  <c r="U10"/>
  <c r="U6"/>
  <c r="U3"/>
  <c r="X36"/>
  <c r="X32"/>
  <c r="X27"/>
  <c r="X34"/>
  <c r="X23"/>
  <c r="X18"/>
  <c r="X25"/>
  <c r="X17"/>
  <c r="X13"/>
  <c r="X9"/>
  <c r="X7"/>
  <c r="X5"/>
  <c r="AC28"/>
  <c r="AC35"/>
  <c r="AC38"/>
  <c r="AC30"/>
  <c r="AC21"/>
  <c r="AC16"/>
  <c r="AC20"/>
  <c r="AC13"/>
  <c r="AC9"/>
  <c r="AC5"/>
  <c r="AC25"/>
  <c r="AC6"/>
  <c r="AC32"/>
  <c r="AC27"/>
  <c r="AC34"/>
  <c r="AC15"/>
  <c r="AC24"/>
  <c r="AC19"/>
  <c r="AC12"/>
  <c r="AC11"/>
  <c r="AC8"/>
  <c r="AC37"/>
  <c r="AC23"/>
  <c r="AC4"/>
  <c r="Z38"/>
  <c r="Z33"/>
  <c r="Z32"/>
  <c r="Z16"/>
  <c r="Z28"/>
  <c r="Z24"/>
  <c r="Z14"/>
  <c r="Z23"/>
  <c r="Z19"/>
  <c r="Z7"/>
  <c r="Z9"/>
  <c r="Z3"/>
  <c r="AB37"/>
  <c r="AB33"/>
  <c r="AB29"/>
  <c r="AB30"/>
  <c r="AB25"/>
  <c r="AB23"/>
  <c r="AB15"/>
  <c r="AB3"/>
  <c r="AB13"/>
  <c r="AB11"/>
  <c r="AB7"/>
  <c r="AB20"/>
  <c r="AA33"/>
  <c r="AA36"/>
  <c r="AA32"/>
  <c r="AA28"/>
  <c r="AA26"/>
  <c r="AA20"/>
  <c r="AA22"/>
  <c r="AA4"/>
  <c r="AA15"/>
  <c r="AA13"/>
  <c r="AA9"/>
  <c r="AA8"/>
  <c r="W37"/>
  <c r="W33"/>
  <c r="W32"/>
  <c r="AJ32" s="1"/>
  <c r="W20"/>
  <c r="W27"/>
  <c r="AJ27" s="1"/>
  <c r="W26"/>
  <c r="W16"/>
  <c r="W21"/>
  <c r="AJ21" s="1"/>
  <c r="W12"/>
  <c r="W10"/>
  <c r="W7"/>
  <c r="AJ7" s="1"/>
  <c r="W5"/>
  <c r="AJ5" s="1"/>
  <c r="T33"/>
  <c r="T28"/>
  <c r="T31"/>
  <c r="T38"/>
  <c r="T25"/>
  <c r="T23"/>
  <c r="T18"/>
  <c r="T15"/>
  <c r="T12"/>
  <c r="T10"/>
  <c r="T8"/>
  <c r="T5"/>
  <c r="Y38"/>
  <c r="AL38" s="1"/>
  <c r="Y34"/>
  <c r="AL34" s="1"/>
  <c r="Y30"/>
  <c r="AL30" s="1"/>
  <c r="Y26"/>
  <c r="AL26" s="1"/>
  <c r="Y22"/>
  <c r="AL22" s="1"/>
  <c r="Y15"/>
  <c r="AL15" s="1"/>
  <c r="Y12"/>
  <c r="AL12" s="1"/>
  <c r="Y9"/>
  <c r="AL9" s="1"/>
  <c r="Y7"/>
  <c r="AL7" s="1"/>
  <c r="Y5"/>
  <c r="AL5" s="1"/>
  <c r="Y29"/>
  <c r="AL29" s="1"/>
  <c r="Y19"/>
  <c r="AL19" s="1"/>
  <c r="X37"/>
  <c r="X28"/>
  <c r="X35"/>
  <c r="X19"/>
  <c r="X30"/>
  <c r="X26"/>
  <c r="X21"/>
  <c r="X15"/>
  <c r="X3"/>
  <c r="X10"/>
  <c r="X8"/>
  <c r="X14"/>
  <c r="V31"/>
  <c r="V34"/>
  <c r="V21"/>
  <c r="AH21" s="1"/>
  <c r="V15"/>
  <c r="AH15" s="1"/>
  <c r="V24"/>
  <c r="V20"/>
  <c r="V14"/>
  <c r="V36"/>
  <c r="AH36" s="1"/>
  <c r="V28"/>
  <c r="AH28" s="1"/>
  <c r="V5"/>
  <c r="V11"/>
  <c r="V7"/>
  <c r="AH7" s="1"/>
  <c r="AK7" s="1"/>
  <c r="Z35"/>
  <c r="Z31"/>
  <c r="Z26"/>
  <c r="Z37"/>
  <c r="Z27"/>
  <c r="Z15"/>
  <c r="Z22"/>
  <c r="Z6"/>
  <c r="Z5"/>
  <c r="Z18"/>
  <c r="Z13"/>
  <c r="Z11"/>
  <c r="AA38"/>
  <c r="AA25"/>
  <c r="AA19"/>
  <c r="AA35"/>
  <c r="AA31"/>
  <c r="AA17"/>
  <c r="AA27"/>
  <c r="AA3"/>
  <c r="AA21"/>
  <c r="AA12"/>
  <c r="AA11"/>
  <c r="AA7"/>
  <c r="V38"/>
  <c r="V30"/>
  <c r="AH30" s="1"/>
  <c r="V26"/>
  <c r="AH26" s="1"/>
  <c r="V33"/>
  <c r="AH33" s="1"/>
  <c r="V17"/>
  <c r="V27"/>
  <c r="AH27" s="1"/>
  <c r="V23"/>
  <c r="AH23" s="1"/>
  <c r="V19"/>
  <c r="AH19" s="1"/>
  <c r="V6"/>
  <c r="V13"/>
  <c r="AH13" s="1"/>
  <c r="V4"/>
  <c r="V10"/>
  <c r="AH10" s="1"/>
  <c r="AD35"/>
  <c r="AD31"/>
  <c r="AD38"/>
  <c r="AD34"/>
  <c r="AD30"/>
  <c r="AD37"/>
  <c r="AD33"/>
  <c r="AD29"/>
  <c r="AD36"/>
  <c r="AD28"/>
  <c r="AD27"/>
  <c r="AD32"/>
  <c r="Z34"/>
  <c r="Z30"/>
  <c r="Z29"/>
  <c r="Z25"/>
  <c r="Z21"/>
  <c r="Z17"/>
  <c r="Z36"/>
  <c r="Z20"/>
  <c r="Z12"/>
  <c r="Z4"/>
  <c r="Z8"/>
  <c r="Z10"/>
  <c r="R30"/>
  <c r="R33"/>
  <c r="R27"/>
  <c r="R21"/>
  <c r="R15"/>
  <c r="R24"/>
  <c r="R18"/>
  <c r="R6"/>
  <c r="R3"/>
  <c r="R36"/>
  <c r="R12"/>
  <c r="R9"/>
  <c r="AB31"/>
  <c r="AB27"/>
  <c r="AB18"/>
  <c r="AB38"/>
  <c r="AB21"/>
  <c r="AB16"/>
  <c r="AB26"/>
  <c r="AB14"/>
  <c r="AB34"/>
  <c r="AB9"/>
  <c r="AB8"/>
  <c r="AB4"/>
  <c r="AA34"/>
  <c r="AA30"/>
  <c r="AA37"/>
  <c r="AA29"/>
  <c r="AA24"/>
  <c r="AA23"/>
  <c r="AA18"/>
  <c r="AA14"/>
  <c r="AA10"/>
  <c r="AA5"/>
  <c r="AA16"/>
  <c r="AA6"/>
  <c r="U36"/>
  <c r="U28"/>
  <c r="U35"/>
  <c r="U30"/>
  <c r="U26"/>
  <c r="U18"/>
  <c r="U16"/>
  <c r="U12"/>
  <c r="U11"/>
  <c r="U7"/>
  <c r="U23"/>
  <c r="U4"/>
  <c r="T29"/>
  <c r="T36"/>
  <c r="T32"/>
  <c r="T19"/>
  <c r="T34"/>
  <c r="T21"/>
  <c r="T16"/>
  <c r="T3"/>
  <c r="T26"/>
  <c r="T13"/>
  <c r="T11"/>
  <c r="T6"/>
  <c r="Y36"/>
  <c r="AL36" s="1"/>
  <c r="Y35"/>
  <c r="AL35" s="1"/>
  <c r="Y31"/>
  <c r="AL31" s="1"/>
  <c r="Y27"/>
  <c r="AL27" s="1"/>
  <c r="Y16"/>
  <c r="AL16" s="1"/>
  <c r="Y24"/>
  <c r="AL24" s="1"/>
  <c r="Y20"/>
  <c r="AL20" s="1"/>
  <c r="Y13"/>
  <c r="AL13" s="1"/>
  <c r="Y10"/>
  <c r="AL10" s="1"/>
  <c r="Y8"/>
  <c r="AL8" s="1"/>
  <c r="Y3"/>
  <c r="AL3" s="1"/>
  <c r="Y23"/>
  <c r="AL23" s="1"/>
  <c r="X33"/>
  <c r="X29"/>
  <c r="X31"/>
  <c r="X22"/>
  <c r="X16"/>
  <c r="X38"/>
  <c r="X24"/>
  <c r="X20"/>
  <c r="X12"/>
  <c r="X11"/>
  <c r="X6"/>
  <c r="X4"/>
  <c r="S34"/>
  <c r="S37"/>
  <c r="S28"/>
  <c r="S31"/>
  <c r="AF31" s="1"/>
  <c r="S26"/>
  <c r="AF26" s="1"/>
  <c r="S20"/>
  <c r="AF20" s="1"/>
  <c r="S23"/>
  <c r="S6"/>
  <c r="AF6" s="1"/>
  <c r="S17"/>
  <c r="AF17" s="1"/>
  <c r="S3"/>
  <c r="AF3" s="1"/>
  <c r="S12"/>
  <c r="AF12" s="1"/>
  <c r="S9"/>
  <c r="AF9" s="1"/>
  <c r="AD14"/>
  <c r="AD6"/>
  <c r="AD11"/>
  <c r="AD10"/>
  <c r="AD4"/>
  <c r="AD13"/>
  <c r="AD7"/>
  <c r="AD3"/>
  <c r="AD12"/>
  <c r="AD9"/>
  <c r="AD8"/>
  <c r="AD5"/>
  <c r="S30"/>
  <c r="AF30" s="1"/>
  <c r="S33"/>
  <c r="AF33" s="1"/>
  <c r="S25"/>
  <c r="S36"/>
  <c r="AF36" s="1"/>
  <c r="S19"/>
  <c r="AF19" s="1"/>
  <c r="S22"/>
  <c r="S16"/>
  <c r="S14"/>
  <c r="AF14" s="1"/>
  <c r="S27"/>
  <c r="AF27" s="1"/>
  <c r="S11"/>
  <c r="AF11" s="1"/>
  <c r="S8"/>
  <c r="AF8" s="1"/>
  <c r="S5"/>
  <c r="AF5" s="1"/>
  <c r="R31"/>
  <c r="R34"/>
  <c r="R37"/>
  <c r="R25"/>
  <c r="R16"/>
  <c r="R19"/>
  <c r="R10"/>
  <c r="R4"/>
  <c r="R28"/>
  <c r="R13"/>
  <c r="R7"/>
  <c r="R22"/>
  <c r="AB36"/>
  <c r="AB32"/>
  <c r="AB28"/>
  <c r="AB35"/>
  <c r="AB19"/>
  <c r="AB22"/>
  <c r="AB17"/>
  <c r="AB12"/>
  <c r="AB10"/>
  <c r="AB5"/>
  <c r="AB6"/>
  <c r="AB24"/>
  <c r="W38"/>
  <c r="AJ38" s="1"/>
  <c r="W34"/>
  <c r="W30"/>
  <c r="AJ30" s="1"/>
  <c r="W28"/>
  <c r="AJ28" s="1"/>
  <c r="W24"/>
  <c r="AJ24" s="1"/>
  <c r="W22"/>
  <c r="W18"/>
  <c r="AJ18" s="1"/>
  <c r="W17"/>
  <c r="AJ17" s="1"/>
  <c r="W3"/>
  <c r="AJ3" s="1"/>
  <c r="W13"/>
  <c r="AJ13" s="1"/>
  <c r="W11"/>
  <c r="AJ11" s="1"/>
  <c r="W8"/>
  <c r="AJ8" s="1"/>
  <c r="U31"/>
  <c r="U29"/>
  <c r="U37"/>
  <c r="U21"/>
  <c r="U17"/>
  <c r="U24"/>
  <c r="U13"/>
  <c r="U9"/>
  <c r="U8"/>
  <c r="U5"/>
  <c r="U33"/>
  <c r="U19"/>
  <c r="Y32"/>
  <c r="AL32" s="1"/>
  <c r="Y28"/>
  <c r="AL28" s="1"/>
  <c r="Y37"/>
  <c r="AL37" s="1"/>
  <c r="Y18"/>
  <c r="AL18" s="1"/>
  <c r="Y25"/>
  <c r="AL25" s="1"/>
  <c r="Y21"/>
  <c r="AL21" s="1"/>
  <c r="Y17"/>
  <c r="AL17" s="1"/>
  <c r="Y33"/>
  <c r="AL33" s="1"/>
  <c r="Y14"/>
  <c r="AL14" s="1"/>
  <c r="Y11"/>
  <c r="AL11" s="1"/>
  <c r="Y6"/>
  <c r="AL6" s="1"/>
  <c r="Y4"/>
  <c r="AL4" s="1"/>
  <c r="V35"/>
  <c r="AH35" s="1"/>
  <c r="V37"/>
  <c r="AH37" s="1"/>
  <c r="V29"/>
  <c r="AH29" s="1"/>
  <c r="V25"/>
  <c r="AH25" s="1"/>
  <c r="V16"/>
  <c r="AH16" s="1"/>
  <c r="V32"/>
  <c r="AH32" s="1"/>
  <c r="V9"/>
  <c r="AH9" s="1"/>
  <c r="V8"/>
  <c r="AH8" s="1"/>
  <c r="AK8" s="1"/>
  <c r="V22"/>
  <c r="V18"/>
  <c r="AH18" s="1"/>
  <c r="V12"/>
  <c r="AH12" s="1"/>
  <c r="V3"/>
  <c r="AH3" s="1"/>
  <c r="AK3" s="1"/>
  <c r="S38"/>
  <c r="AF38" s="1"/>
  <c r="S29"/>
  <c r="S32"/>
  <c r="AF32" s="1"/>
  <c r="S35"/>
  <c r="AF35" s="1"/>
  <c r="S24"/>
  <c r="AF24" s="1"/>
  <c r="S18"/>
  <c r="AF18" s="1"/>
  <c r="S21"/>
  <c r="S4"/>
  <c r="AF4" s="1"/>
  <c r="S15"/>
  <c r="AF15" s="1"/>
  <c r="S13"/>
  <c r="AF13" s="1"/>
  <c r="S10"/>
  <c r="AF10" s="1"/>
  <c r="S7"/>
  <c r="AF7" s="1"/>
  <c r="W38" i="36"/>
  <c r="W34"/>
  <c r="W30"/>
  <c r="W28"/>
  <c r="W22"/>
  <c r="W18"/>
  <c r="W17"/>
  <c r="W24"/>
  <c r="AJ24" s="1"/>
  <c r="W3"/>
  <c r="W13"/>
  <c r="W11"/>
  <c r="W8"/>
  <c r="X33"/>
  <c r="X29"/>
  <c r="X31"/>
  <c r="X16"/>
  <c r="X24"/>
  <c r="X20"/>
  <c r="X38"/>
  <c r="X12"/>
  <c r="X11"/>
  <c r="X22"/>
  <c r="X6"/>
  <c r="X4"/>
  <c r="AH4" s="1"/>
  <c r="AC36"/>
  <c r="AC31"/>
  <c r="AC26"/>
  <c r="AC33"/>
  <c r="AC29"/>
  <c r="AC22"/>
  <c r="AC18"/>
  <c r="AC17"/>
  <c r="AC10"/>
  <c r="AC7"/>
  <c r="AC14"/>
  <c r="AC3"/>
  <c r="R31"/>
  <c r="R34"/>
  <c r="R37"/>
  <c r="R25"/>
  <c r="R19"/>
  <c r="R28"/>
  <c r="R22"/>
  <c r="R16"/>
  <c r="R4"/>
  <c r="R7"/>
  <c r="R13"/>
  <c r="R10"/>
  <c r="V35"/>
  <c r="V37"/>
  <c r="V29"/>
  <c r="V25"/>
  <c r="V32"/>
  <c r="V22"/>
  <c r="AH22" s="1"/>
  <c r="V18"/>
  <c r="V16"/>
  <c r="AH16" s="1"/>
  <c r="V3"/>
  <c r="V12"/>
  <c r="V9"/>
  <c r="V8"/>
  <c r="R35"/>
  <c r="R38"/>
  <c r="R26"/>
  <c r="R29"/>
  <c r="R23"/>
  <c r="R32"/>
  <c r="R17"/>
  <c r="R14"/>
  <c r="R20"/>
  <c r="R8"/>
  <c r="R5"/>
  <c r="R11"/>
  <c r="W37"/>
  <c r="W33"/>
  <c r="AJ33" s="1"/>
  <c r="W32"/>
  <c r="W26"/>
  <c r="W21"/>
  <c r="W16"/>
  <c r="W20"/>
  <c r="W12"/>
  <c r="AJ12" s="1"/>
  <c r="W10"/>
  <c r="W7"/>
  <c r="W5"/>
  <c r="W27"/>
  <c r="AH6"/>
  <c r="AH38"/>
  <c r="T29"/>
  <c r="T36"/>
  <c r="T32"/>
  <c r="T21"/>
  <c r="T16"/>
  <c r="T34"/>
  <c r="T26"/>
  <c r="T19"/>
  <c r="T3"/>
  <c r="T13"/>
  <c r="T11"/>
  <c r="T6"/>
  <c r="S38"/>
  <c r="S29"/>
  <c r="S32"/>
  <c r="AF32" s="1"/>
  <c r="S35"/>
  <c r="AF35" s="1"/>
  <c r="S18"/>
  <c r="S21"/>
  <c r="S15"/>
  <c r="S24"/>
  <c r="S4"/>
  <c r="AF4" s="1"/>
  <c r="S13"/>
  <c r="AF13" s="1"/>
  <c r="S10"/>
  <c r="S7"/>
  <c r="AB36"/>
  <c r="AB32"/>
  <c r="AB28"/>
  <c r="AB35"/>
  <c r="AB17"/>
  <c r="AB24"/>
  <c r="AB19"/>
  <c r="AB22"/>
  <c r="AB12"/>
  <c r="AB10"/>
  <c r="AB5"/>
  <c r="AB6"/>
  <c r="AA38"/>
  <c r="AA25"/>
  <c r="AA27"/>
  <c r="AA21"/>
  <c r="AA17"/>
  <c r="AA35"/>
  <c r="AA31"/>
  <c r="AA3"/>
  <c r="AA19"/>
  <c r="AA12"/>
  <c r="AA11"/>
  <c r="AA7"/>
  <c r="AC35"/>
  <c r="AC38"/>
  <c r="AC30"/>
  <c r="AC28"/>
  <c r="AC20"/>
  <c r="AC25"/>
  <c r="AC16"/>
  <c r="AC13"/>
  <c r="AC9"/>
  <c r="AC5"/>
  <c r="AC6"/>
  <c r="AC21"/>
  <c r="Y36"/>
  <c r="AL36" s="1"/>
  <c r="Y35"/>
  <c r="AL35" s="1"/>
  <c r="Y31"/>
  <c r="AL31" s="1"/>
  <c r="Y27"/>
  <c r="AL27" s="1"/>
  <c r="Y24"/>
  <c r="AL24" s="1"/>
  <c r="Y20"/>
  <c r="AL20" s="1"/>
  <c r="Y23"/>
  <c r="AL23" s="1"/>
  <c r="Y13"/>
  <c r="AL13" s="1"/>
  <c r="Y10"/>
  <c r="AL10" s="1"/>
  <c r="Y8"/>
  <c r="AL8" s="1"/>
  <c r="Y16"/>
  <c r="AL16" s="1"/>
  <c r="Y3"/>
  <c r="AL3" s="1"/>
  <c r="Z38"/>
  <c r="Z33"/>
  <c r="Z32"/>
  <c r="Z23"/>
  <c r="Z19"/>
  <c r="Z28"/>
  <c r="Z16"/>
  <c r="Z24"/>
  <c r="Z14"/>
  <c r="Z3"/>
  <c r="Z9"/>
  <c r="Z7"/>
  <c r="W29"/>
  <c r="W25"/>
  <c r="W36"/>
  <c r="W15"/>
  <c r="W35"/>
  <c r="W23"/>
  <c r="W4"/>
  <c r="W14"/>
  <c r="W31"/>
  <c r="AJ31" s="1"/>
  <c r="W9"/>
  <c r="W19"/>
  <c r="W6"/>
  <c r="AJ6" s="1"/>
  <c r="AD14"/>
  <c r="AD6"/>
  <c r="AD4"/>
  <c r="AD3"/>
  <c r="AD13"/>
  <c r="AD9"/>
  <c r="AD12"/>
  <c r="AD8"/>
  <c r="AD5"/>
  <c r="AD10"/>
  <c r="AD11"/>
  <c r="AD7"/>
  <c r="AB31"/>
  <c r="AB27"/>
  <c r="AB21"/>
  <c r="AB16"/>
  <c r="AB26"/>
  <c r="AB14"/>
  <c r="AB38"/>
  <c r="AB34"/>
  <c r="AB9"/>
  <c r="AB8"/>
  <c r="AB4"/>
  <c r="AB18"/>
  <c r="AC32"/>
  <c r="AC27"/>
  <c r="AC34"/>
  <c r="AC24"/>
  <c r="AC23"/>
  <c r="AC19"/>
  <c r="AC15"/>
  <c r="AC12"/>
  <c r="AC11"/>
  <c r="AC8"/>
  <c r="AC37"/>
  <c r="AC4"/>
  <c r="Y32"/>
  <c r="AL32" s="1"/>
  <c r="Y37"/>
  <c r="AL37" s="1"/>
  <c r="Y33"/>
  <c r="AL33" s="1"/>
  <c r="Y28"/>
  <c r="AL28" s="1"/>
  <c r="Y18"/>
  <c r="AL18" s="1"/>
  <c r="Y21"/>
  <c r="AL21" s="1"/>
  <c r="Y11"/>
  <c r="AL11" s="1"/>
  <c r="Y25"/>
  <c r="AL25" s="1"/>
  <c r="Y17"/>
  <c r="AL17" s="1"/>
  <c r="Y6"/>
  <c r="AL6" s="1"/>
  <c r="Y4"/>
  <c r="AL4" s="1"/>
  <c r="Y14"/>
  <c r="AL14" s="1"/>
  <c r="V31"/>
  <c r="AH31" s="1"/>
  <c r="V34"/>
  <c r="V36"/>
  <c r="V21"/>
  <c r="V15"/>
  <c r="V28"/>
  <c r="V24"/>
  <c r="AH24" s="1"/>
  <c r="V20"/>
  <c r="V14"/>
  <c r="V11"/>
  <c r="AH11" s="1"/>
  <c r="V7"/>
  <c r="V5"/>
  <c r="R30"/>
  <c r="R33"/>
  <c r="R18"/>
  <c r="R27"/>
  <c r="R21"/>
  <c r="R15"/>
  <c r="R6"/>
  <c r="R3"/>
  <c r="R36"/>
  <c r="R12"/>
  <c r="R24"/>
  <c r="R9"/>
  <c r="U36"/>
  <c r="U35"/>
  <c r="U30"/>
  <c r="U26"/>
  <c r="U28"/>
  <c r="U23"/>
  <c r="U18"/>
  <c r="U12"/>
  <c r="U11"/>
  <c r="U7"/>
  <c r="U16"/>
  <c r="U4"/>
  <c r="AH33"/>
  <c r="AD26"/>
  <c r="AD25"/>
  <c r="AD23"/>
  <c r="AD19"/>
  <c r="AD22"/>
  <c r="AD18"/>
  <c r="AD21"/>
  <c r="AD17"/>
  <c r="AD16"/>
  <c r="AD15"/>
  <c r="AD24"/>
  <c r="AD20"/>
  <c r="T37"/>
  <c r="T35"/>
  <c r="T27"/>
  <c r="T17"/>
  <c r="T24"/>
  <c r="T20"/>
  <c r="T30"/>
  <c r="T14"/>
  <c r="T9"/>
  <c r="T7"/>
  <c r="T22"/>
  <c r="T4"/>
  <c r="S30"/>
  <c r="S33"/>
  <c r="S25"/>
  <c r="S36"/>
  <c r="AF36" s="1"/>
  <c r="S22"/>
  <c r="AF22" s="1"/>
  <c r="S27"/>
  <c r="AF27" s="1"/>
  <c r="S16"/>
  <c r="S19"/>
  <c r="AF19" s="1"/>
  <c r="S14"/>
  <c r="S11"/>
  <c r="S8"/>
  <c r="S5"/>
  <c r="AF5" s="1"/>
  <c r="X36"/>
  <c r="X32"/>
  <c r="X27"/>
  <c r="AH27" s="1"/>
  <c r="X34"/>
  <c r="X25"/>
  <c r="X17"/>
  <c r="AH17" s="1"/>
  <c r="X23"/>
  <c r="AH23" s="1"/>
  <c r="X18"/>
  <c r="X13"/>
  <c r="AH13" s="1"/>
  <c r="X9"/>
  <c r="X7"/>
  <c r="X5"/>
  <c r="AA33"/>
  <c r="AA36"/>
  <c r="AA32"/>
  <c r="AA28"/>
  <c r="AA22"/>
  <c r="AA15"/>
  <c r="AA26"/>
  <c r="AA20"/>
  <c r="AA4"/>
  <c r="AA13"/>
  <c r="AA9"/>
  <c r="AA8"/>
  <c r="S34"/>
  <c r="S37"/>
  <c r="AF37" s="1"/>
  <c r="S28"/>
  <c r="S31"/>
  <c r="AF31" s="1"/>
  <c r="S17"/>
  <c r="AF17" s="1"/>
  <c r="S26"/>
  <c r="AF26" s="1"/>
  <c r="S20"/>
  <c r="AF20" s="1"/>
  <c r="S23"/>
  <c r="AF23" s="1"/>
  <c r="S3"/>
  <c r="AF3" s="1"/>
  <c r="S12"/>
  <c r="S9"/>
  <c r="AF9" s="1"/>
  <c r="S6"/>
  <c r="AF6" s="1"/>
  <c r="Z34"/>
  <c r="Z30"/>
  <c r="Z29"/>
  <c r="Z25"/>
  <c r="Z36"/>
  <c r="Z21"/>
  <c r="Z17"/>
  <c r="Z20"/>
  <c r="Z4"/>
  <c r="Z10"/>
  <c r="Z12"/>
  <c r="Z8"/>
  <c r="Y38"/>
  <c r="AL38" s="1"/>
  <c r="Y34"/>
  <c r="AL34" s="1"/>
  <c r="Y30"/>
  <c r="AL30" s="1"/>
  <c r="Y26"/>
  <c r="AL26" s="1"/>
  <c r="Y19"/>
  <c r="AL19" s="1"/>
  <c r="Y22"/>
  <c r="AL22" s="1"/>
  <c r="Y12"/>
  <c r="AL12" s="1"/>
  <c r="Y9"/>
  <c r="AL9" s="1"/>
  <c r="Y7"/>
  <c r="AL7" s="1"/>
  <c r="Y5"/>
  <c r="AL5" s="1"/>
  <c r="Y29"/>
  <c r="AL29" s="1"/>
  <c r="Y15"/>
  <c r="AL15" s="1"/>
  <c r="Z35"/>
  <c r="Z31"/>
  <c r="Z26"/>
  <c r="Z37"/>
  <c r="Z22"/>
  <c r="Z18"/>
  <c r="Z27"/>
  <c r="Z15"/>
  <c r="Z6"/>
  <c r="Z13"/>
  <c r="Z5"/>
  <c r="Z11"/>
  <c r="U31"/>
  <c r="U29"/>
  <c r="U24"/>
  <c r="U37"/>
  <c r="U19"/>
  <c r="U13"/>
  <c r="U9"/>
  <c r="U8"/>
  <c r="U5"/>
  <c r="U21"/>
  <c r="U33"/>
  <c r="U17"/>
  <c r="U32"/>
  <c r="U27"/>
  <c r="U38"/>
  <c r="U34"/>
  <c r="U20"/>
  <c r="U25"/>
  <c r="U22"/>
  <c r="U10"/>
  <c r="U6"/>
  <c r="U15"/>
  <c r="U14"/>
  <c r="U3"/>
  <c r="AD35"/>
  <c r="AD31"/>
  <c r="AD38"/>
  <c r="AD34"/>
  <c r="AD30"/>
  <c r="AD37"/>
  <c r="AD33"/>
  <c r="AD29"/>
  <c r="AD36"/>
  <c r="AD27"/>
  <c r="AD32"/>
  <c r="AD28"/>
  <c r="T33"/>
  <c r="T28"/>
  <c r="T31"/>
  <c r="T38"/>
  <c r="T25"/>
  <c r="T23"/>
  <c r="T15"/>
  <c r="T18"/>
  <c r="T12"/>
  <c r="T10"/>
  <c r="T8"/>
  <c r="T5"/>
  <c r="AB37"/>
  <c r="AB33"/>
  <c r="AB29"/>
  <c r="AB30"/>
  <c r="AB15"/>
  <c r="AB20"/>
  <c r="AB25"/>
  <c r="AB23"/>
  <c r="AB3"/>
  <c r="AB13"/>
  <c r="AB11"/>
  <c r="AB7"/>
  <c r="X37"/>
  <c r="X28"/>
  <c r="X35"/>
  <c r="X21"/>
  <c r="X30"/>
  <c r="AH30" s="1"/>
  <c r="X19"/>
  <c r="AH19" s="1"/>
  <c r="X14"/>
  <c r="X3"/>
  <c r="X10"/>
  <c r="AH10" s="1"/>
  <c r="X8"/>
  <c r="X26"/>
  <c r="AH26" s="1"/>
  <c r="X15"/>
  <c r="AA34"/>
  <c r="AA30"/>
  <c r="AA37"/>
  <c r="AA29"/>
  <c r="AA18"/>
  <c r="AA16"/>
  <c r="AA24"/>
  <c r="AA14"/>
  <c r="AA10"/>
  <c r="AA5"/>
  <c r="AA6"/>
  <c r="AA23"/>
  <c r="AA34" i="35"/>
  <c r="AA30"/>
  <c r="AA37"/>
  <c r="AA29"/>
  <c r="AA23"/>
  <c r="AA18"/>
  <c r="AA16"/>
  <c r="AA14"/>
  <c r="AA10"/>
  <c r="AA5"/>
  <c r="AA24"/>
  <c r="AA6"/>
  <c r="U32"/>
  <c r="U27"/>
  <c r="U38"/>
  <c r="U34"/>
  <c r="U15"/>
  <c r="U20"/>
  <c r="U14"/>
  <c r="U25"/>
  <c r="U10"/>
  <c r="U22"/>
  <c r="U6"/>
  <c r="U3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10"/>
  <c r="AL10" s="1"/>
  <c r="Y8"/>
  <c r="AL8" s="1"/>
  <c r="Y13"/>
  <c r="AL13" s="1"/>
  <c r="Y3"/>
  <c r="AL3" s="1"/>
  <c r="Z35"/>
  <c r="Z31"/>
  <c r="Z27"/>
  <c r="Z26"/>
  <c r="Z37"/>
  <c r="Z13"/>
  <c r="Z22"/>
  <c r="Z18"/>
  <c r="Z6"/>
  <c r="Z15"/>
  <c r="Z5"/>
  <c r="Z11"/>
  <c r="AC28"/>
  <c r="AC35"/>
  <c r="AC38"/>
  <c r="AC30"/>
  <c r="AC21"/>
  <c r="AC16"/>
  <c r="AC20"/>
  <c r="AC13"/>
  <c r="AC9"/>
  <c r="AC5"/>
  <c r="AC25"/>
  <c r="AC6"/>
  <c r="AC36"/>
  <c r="AC31"/>
  <c r="AC26"/>
  <c r="AC17"/>
  <c r="AC33"/>
  <c r="AC14"/>
  <c r="AC29"/>
  <c r="AC10"/>
  <c r="AC7"/>
  <c r="AC18"/>
  <c r="AC22"/>
  <c r="AC3"/>
  <c r="Z34"/>
  <c r="Z30"/>
  <c r="Z29"/>
  <c r="Z25"/>
  <c r="Z20"/>
  <c r="Z36"/>
  <c r="Z12"/>
  <c r="Z4"/>
  <c r="Z17"/>
  <c r="Z21"/>
  <c r="Z10"/>
  <c r="Z8"/>
  <c r="W26"/>
  <c r="W37"/>
  <c r="W33"/>
  <c r="W32"/>
  <c r="AJ32" s="1"/>
  <c r="W27"/>
  <c r="W21"/>
  <c r="W16"/>
  <c r="W20"/>
  <c r="AJ20" s="1"/>
  <c r="W12"/>
  <c r="W10"/>
  <c r="W7"/>
  <c r="W5"/>
  <c r="AJ5" s="1"/>
  <c r="T37"/>
  <c r="T35"/>
  <c r="T27"/>
  <c r="T22"/>
  <c r="T17"/>
  <c r="T30"/>
  <c r="T24"/>
  <c r="T20"/>
  <c r="T14"/>
  <c r="T9"/>
  <c r="T7"/>
  <c r="T4"/>
  <c r="AB36"/>
  <c r="AB32"/>
  <c r="AB28"/>
  <c r="AB35"/>
  <c r="AB22"/>
  <c r="AB17"/>
  <c r="AB24"/>
  <c r="AB19"/>
  <c r="AB12"/>
  <c r="AB10"/>
  <c r="AB5"/>
  <c r="AB6"/>
  <c r="Y32"/>
  <c r="AL32" s="1"/>
  <c r="Y28"/>
  <c r="AL28" s="1"/>
  <c r="Y37"/>
  <c r="AL37" s="1"/>
  <c r="Y25"/>
  <c r="AL25" s="1"/>
  <c r="Y21"/>
  <c r="AL21" s="1"/>
  <c r="Y17"/>
  <c r="AL17" s="1"/>
  <c r="Y14"/>
  <c r="AL14" s="1"/>
  <c r="Y33"/>
  <c r="AL33" s="1"/>
  <c r="Y11"/>
  <c r="AL11" s="1"/>
  <c r="Y6"/>
  <c r="AL6" s="1"/>
  <c r="Y18"/>
  <c r="AL18" s="1"/>
  <c r="Y4"/>
  <c r="AL4" s="1"/>
  <c r="V27"/>
  <c r="V38"/>
  <c r="V30"/>
  <c r="V26"/>
  <c r="AH26" s="1"/>
  <c r="V33"/>
  <c r="V23"/>
  <c r="V19"/>
  <c r="V13"/>
  <c r="V17"/>
  <c r="V6"/>
  <c r="V4"/>
  <c r="V10"/>
  <c r="AH10" s="1"/>
  <c r="S34"/>
  <c r="S26"/>
  <c r="S37"/>
  <c r="S28"/>
  <c r="S31"/>
  <c r="S23"/>
  <c r="S17"/>
  <c r="S20"/>
  <c r="AF20" s="1"/>
  <c r="S3"/>
  <c r="S12"/>
  <c r="S9"/>
  <c r="S6"/>
  <c r="AF6" s="1"/>
  <c r="Z38"/>
  <c r="Z33"/>
  <c r="Z32"/>
  <c r="Z24"/>
  <c r="Z14"/>
  <c r="Z28"/>
  <c r="Z23"/>
  <c r="Z19"/>
  <c r="Z16"/>
  <c r="Z3"/>
  <c r="Z9"/>
  <c r="Z7"/>
  <c r="AA38"/>
  <c r="AA25"/>
  <c r="AA19"/>
  <c r="AA35"/>
  <c r="AA31"/>
  <c r="AA21"/>
  <c r="AA17"/>
  <c r="AA27"/>
  <c r="AA3"/>
  <c r="AA12"/>
  <c r="AA11"/>
  <c r="AA7"/>
  <c r="W29"/>
  <c r="W25"/>
  <c r="W36"/>
  <c r="W23"/>
  <c r="AJ23" s="1"/>
  <c r="W19"/>
  <c r="W15"/>
  <c r="W35"/>
  <c r="W4"/>
  <c r="W31"/>
  <c r="W9"/>
  <c r="W14"/>
  <c r="W6"/>
  <c r="AJ6" s="1"/>
  <c r="AB31"/>
  <c r="AB27"/>
  <c r="AB18"/>
  <c r="AB26"/>
  <c r="AB21"/>
  <c r="AB16"/>
  <c r="AB38"/>
  <c r="AB14"/>
  <c r="AB34"/>
  <c r="AB9"/>
  <c r="AB8"/>
  <c r="AB4"/>
  <c r="X36"/>
  <c r="X32"/>
  <c r="X27"/>
  <c r="X34"/>
  <c r="X18"/>
  <c r="X25"/>
  <c r="X17"/>
  <c r="X9"/>
  <c r="X7"/>
  <c r="X5"/>
  <c r="X23"/>
  <c r="X13"/>
  <c r="S30"/>
  <c r="S33"/>
  <c r="S25"/>
  <c r="S36"/>
  <c r="AF36" s="1"/>
  <c r="S19"/>
  <c r="S27"/>
  <c r="S22"/>
  <c r="S16"/>
  <c r="AF16" s="1"/>
  <c r="S14"/>
  <c r="S11"/>
  <c r="S8"/>
  <c r="S5"/>
  <c r="AF5" s="1"/>
  <c r="AD35"/>
  <c r="AD31"/>
  <c r="AD27"/>
  <c r="AD38"/>
  <c r="AD34"/>
  <c r="AD30"/>
  <c r="AD37"/>
  <c r="AD33"/>
  <c r="AD29"/>
  <c r="AD36"/>
  <c r="AD28"/>
  <c r="AD32"/>
  <c r="AC32"/>
  <c r="AC27"/>
  <c r="AC34"/>
  <c r="AC15"/>
  <c r="AC24"/>
  <c r="AC23"/>
  <c r="AC19"/>
  <c r="AC12"/>
  <c r="AC11"/>
  <c r="AC8"/>
  <c r="AC37"/>
  <c r="AC4"/>
  <c r="S38"/>
  <c r="S29"/>
  <c r="S32"/>
  <c r="S35"/>
  <c r="AF35" s="1"/>
  <c r="S18"/>
  <c r="S21"/>
  <c r="S15"/>
  <c r="S4"/>
  <c r="AF4" s="1"/>
  <c r="S24"/>
  <c r="S13"/>
  <c r="S10"/>
  <c r="S7"/>
  <c r="AF7" s="1"/>
  <c r="U36"/>
  <c r="U28"/>
  <c r="U35"/>
  <c r="U30"/>
  <c r="U26"/>
  <c r="U16"/>
  <c r="U23"/>
  <c r="U12"/>
  <c r="U11"/>
  <c r="U7"/>
  <c r="U4"/>
  <c r="U18"/>
  <c r="T33"/>
  <c r="T28"/>
  <c r="T31"/>
  <c r="T38"/>
  <c r="T18"/>
  <c r="T15"/>
  <c r="T25"/>
  <c r="T12"/>
  <c r="T10"/>
  <c r="T8"/>
  <c r="T5"/>
  <c r="T23"/>
  <c r="X37"/>
  <c r="X28"/>
  <c r="X35"/>
  <c r="X30"/>
  <c r="X21"/>
  <c r="X15"/>
  <c r="X26"/>
  <c r="X14"/>
  <c r="X3"/>
  <c r="X19"/>
  <c r="X10"/>
  <c r="X8"/>
  <c r="V31"/>
  <c r="V34"/>
  <c r="V24"/>
  <c r="V20"/>
  <c r="AH20" s="1"/>
  <c r="AK20" s="1"/>
  <c r="V36"/>
  <c r="AH36" s="1"/>
  <c r="V28"/>
  <c r="AH28" s="1"/>
  <c r="V14"/>
  <c r="V15"/>
  <c r="AH15" s="1"/>
  <c r="V21"/>
  <c r="AH21" s="1"/>
  <c r="V11"/>
  <c r="V7"/>
  <c r="AH7" s="1"/>
  <c r="V5"/>
  <c r="AH5" s="1"/>
  <c r="AK5" s="1"/>
  <c r="R35"/>
  <c r="R38"/>
  <c r="R26"/>
  <c r="R29"/>
  <c r="R20"/>
  <c r="R23"/>
  <c r="R32"/>
  <c r="R17"/>
  <c r="R14"/>
  <c r="R8"/>
  <c r="R5"/>
  <c r="R11"/>
  <c r="R27"/>
  <c r="R30"/>
  <c r="R33"/>
  <c r="R24"/>
  <c r="R18"/>
  <c r="R21"/>
  <c r="R6"/>
  <c r="R15"/>
  <c r="R3"/>
  <c r="R36"/>
  <c r="R12"/>
  <c r="R9"/>
  <c r="AD14"/>
  <c r="AD13"/>
  <c r="AD6"/>
  <c r="AD4"/>
  <c r="AD3"/>
  <c r="AD12"/>
  <c r="AD9"/>
  <c r="AD8"/>
  <c r="AD5"/>
  <c r="AD10"/>
  <c r="AD11"/>
  <c r="AD7"/>
  <c r="AA26"/>
  <c r="AA33"/>
  <c r="AA36"/>
  <c r="AA32"/>
  <c r="AA28"/>
  <c r="AA22"/>
  <c r="AA15"/>
  <c r="AA13"/>
  <c r="AA4"/>
  <c r="AA20"/>
  <c r="AA9"/>
  <c r="AA8"/>
  <c r="W38"/>
  <c r="W34"/>
  <c r="W30"/>
  <c r="W28"/>
  <c r="AJ28" s="1"/>
  <c r="W22"/>
  <c r="W18"/>
  <c r="AJ18" s="1"/>
  <c r="W17"/>
  <c r="AJ17" s="1"/>
  <c r="W24"/>
  <c r="AJ24" s="1"/>
  <c r="W3"/>
  <c r="AJ3" s="1"/>
  <c r="W11"/>
  <c r="W8"/>
  <c r="W13"/>
  <c r="AJ13" s="1"/>
  <c r="U31"/>
  <c r="U29"/>
  <c r="U21"/>
  <c r="U17"/>
  <c r="U37"/>
  <c r="U24"/>
  <c r="U19"/>
  <c r="U13"/>
  <c r="U9"/>
  <c r="U8"/>
  <c r="U5"/>
  <c r="U33"/>
  <c r="AB37"/>
  <c r="AB33"/>
  <c r="AB29"/>
  <c r="AB25"/>
  <c r="AB30"/>
  <c r="AB15"/>
  <c r="AB20"/>
  <c r="AB3"/>
  <c r="AB13"/>
  <c r="AB23"/>
  <c r="AB11"/>
  <c r="AB7"/>
  <c r="Y38"/>
  <c r="AL38" s="1"/>
  <c r="Y34"/>
  <c r="AL34" s="1"/>
  <c r="Y30"/>
  <c r="AL30" s="1"/>
  <c r="Y26"/>
  <c r="AL26" s="1"/>
  <c r="Y15"/>
  <c r="AL15" s="1"/>
  <c r="Y19"/>
  <c r="AL19" s="1"/>
  <c r="Y22"/>
  <c r="AL22" s="1"/>
  <c r="Y12"/>
  <c r="AL12" s="1"/>
  <c r="Y9"/>
  <c r="AL9" s="1"/>
  <c r="Y7"/>
  <c r="AL7" s="1"/>
  <c r="Y5"/>
  <c r="AL5" s="1"/>
  <c r="Y29"/>
  <c r="AL29" s="1"/>
  <c r="X33"/>
  <c r="X29"/>
  <c r="X31"/>
  <c r="X22"/>
  <c r="X16"/>
  <c r="X24"/>
  <c r="X20"/>
  <c r="X38"/>
  <c r="X12"/>
  <c r="X11"/>
  <c r="X6"/>
  <c r="X4"/>
  <c r="V35"/>
  <c r="V37"/>
  <c r="AH37" s="1"/>
  <c r="V29"/>
  <c r="V25"/>
  <c r="AH25" s="1"/>
  <c r="V32"/>
  <c r="AH32" s="1"/>
  <c r="V22"/>
  <c r="V18"/>
  <c r="AH18" s="1"/>
  <c r="AK18" s="1"/>
  <c r="V16"/>
  <c r="AH16" s="1"/>
  <c r="V12"/>
  <c r="AH12" s="1"/>
  <c r="V3"/>
  <c r="AH3" s="1"/>
  <c r="V8"/>
  <c r="V9"/>
  <c r="AH9" s="1"/>
  <c r="R31"/>
  <c r="R34"/>
  <c r="R37"/>
  <c r="R25"/>
  <c r="R19"/>
  <c r="R22"/>
  <c r="R4"/>
  <c r="R28"/>
  <c r="R13"/>
  <c r="R16"/>
  <c r="R7"/>
  <c r="R10"/>
  <c r="AC28" i="34"/>
  <c r="AC35"/>
  <c r="AC38"/>
  <c r="AC30"/>
  <c r="AC21"/>
  <c r="AC16"/>
  <c r="AC20"/>
  <c r="AC25"/>
  <c r="AC13"/>
  <c r="AC9"/>
  <c r="AC5"/>
  <c r="AC6"/>
  <c r="X37"/>
  <c r="X28"/>
  <c r="X35"/>
  <c r="X19"/>
  <c r="X30"/>
  <c r="X26"/>
  <c r="X21"/>
  <c r="X15"/>
  <c r="X14"/>
  <c r="X3"/>
  <c r="X10"/>
  <c r="X8"/>
  <c r="T33"/>
  <c r="T28"/>
  <c r="T31"/>
  <c r="T38"/>
  <c r="T25"/>
  <c r="T23"/>
  <c r="T18"/>
  <c r="T15"/>
  <c r="T12"/>
  <c r="T10"/>
  <c r="T8"/>
  <c r="T5"/>
  <c r="U36"/>
  <c r="U28"/>
  <c r="U35"/>
  <c r="U30"/>
  <c r="U26"/>
  <c r="U18"/>
  <c r="U16"/>
  <c r="U23"/>
  <c r="U4"/>
  <c r="U12"/>
  <c r="U11"/>
  <c r="U7"/>
  <c r="AD35"/>
  <c r="AD31"/>
  <c r="AD27"/>
  <c r="AD38"/>
  <c r="AD34"/>
  <c r="AD30"/>
  <c r="AD37"/>
  <c r="AD33"/>
  <c r="AD29"/>
  <c r="AD36"/>
  <c r="AD28"/>
  <c r="AD32"/>
  <c r="Z34"/>
  <c r="Z30"/>
  <c r="Z29"/>
  <c r="Z25"/>
  <c r="Z21"/>
  <c r="Z17"/>
  <c r="Z36"/>
  <c r="Z20"/>
  <c r="Z12"/>
  <c r="Z10"/>
  <c r="Z8"/>
  <c r="Z4"/>
  <c r="AB37"/>
  <c r="AB33"/>
  <c r="AB29"/>
  <c r="AB30"/>
  <c r="AB25"/>
  <c r="AB23"/>
  <c r="AB15"/>
  <c r="AB20"/>
  <c r="AB13"/>
  <c r="AB3"/>
  <c r="AB11"/>
  <c r="AB7"/>
  <c r="AA38"/>
  <c r="AA25"/>
  <c r="AA19"/>
  <c r="AA35"/>
  <c r="AA31"/>
  <c r="AA27"/>
  <c r="AA17"/>
  <c r="AA21"/>
  <c r="AA11"/>
  <c r="AA7"/>
  <c r="AA3"/>
  <c r="AA12"/>
  <c r="X33"/>
  <c r="X29"/>
  <c r="X31"/>
  <c r="X22"/>
  <c r="X16"/>
  <c r="X38"/>
  <c r="X4"/>
  <c r="X6"/>
  <c r="X24"/>
  <c r="X20"/>
  <c r="X12"/>
  <c r="X11"/>
  <c r="W26"/>
  <c r="AJ26" s="1"/>
  <c r="W37"/>
  <c r="AJ37" s="1"/>
  <c r="W33"/>
  <c r="W32"/>
  <c r="AJ32" s="1"/>
  <c r="W27"/>
  <c r="W20"/>
  <c r="AJ20" s="1"/>
  <c r="W21"/>
  <c r="AJ21" s="1"/>
  <c r="W12"/>
  <c r="AJ12" s="1"/>
  <c r="W7"/>
  <c r="W16"/>
  <c r="W10"/>
  <c r="AJ10" s="1"/>
  <c r="W5"/>
  <c r="T29"/>
  <c r="T36"/>
  <c r="T32"/>
  <c r="T19"/>
  <c r="T34"/>
  <c r="T21"/>
  <c r="T16"/>
  <c r="T13"/>
  <c r="T3"/>
  <c r="T6"/>
  <c r="T26"/>
  <c r="T11"/>
  <c r="V35"/>
  <c r="AH35" s="1"/>
  <c r="V37"/>
  <c r="AH37" s="1"/>
  <c r="V29"/>
  <c r="AH29" s="1"/>
  <c r="V25"/>
  <c r="AH25" s="1"/>
  <c r="V16"/>
  <c r="AH16" s="1"/>
  <c r="V32"/>
  <c r="V18"/>
  <c r="V12"/>
  <c r="AH12" s="1"/>
  <c r="V9"/>
  <c r="V8"/>
  <c r="V22"/>
  <c r="V3"/>
  <c r="AH3" s="1"/>
  <c r="U31"/>
  <c r="U29"/>
  <c r="U37"/>
  <c r="U21"/>
  <c r="U17"/>
  <c r="U24"/>
  <c r="U9"/>
  <c r="U8"/>
  <c r="U5"/>
  <c r="U33"/>
  <c r="U19"/>
  <c r="U13"/>
  <c r="R27"/>
  <c r="R30"/>
  <c r="R33"/>
  <c r="R21"/>
  <c r="R15"/>
  <c r="R24"/>
  <c r="R12"/>
  <c r="R9"/>
  <c r="R18"/>
  <c r="R6"/>
  <c r="R36"/>
  <c r="R3"/>
  <c r="AC32"/>
  <c r="AC27"/>
  <c r="AC34"/>
  <c r="AC15"/>
  <c r="AC24"/>
  <c r="AC37"/>
  <c r="AC19"/>
  <c r="AC12"/>
  <c r="AC11"/>
  <c r="AC8"/>
  <c r="AC4"/>
  <c r="AC23"/>
  <c r="S30"/>
  <c r="AF30" s="1"/>
  <c r="S33"/>
  <c r="AF33" s="1"/>
  <c r="S25"/>
  <c r="S36"/>
  <c r="AF36" s="1"/>
  <c r="S27"/>
  <c r="AF27" s="1"/>
  <c r="S19"/>
  <c r="S22"/>
  <c r="S5"/>
  <c r="S14"/>
  <c r="S8"/>
  <c r="S16"/>
  <c r="S11"/>
  <c r="AF11" s="1"/>
  <c r="W29"/>
  <c r="AJ29" s="1"/>
  <c r="W25"/>
  <c r="W36"/>
  <c r="W14"/>
  <c r="AJ14" s="1"/>
  <c r="W23"/>
  <c r="W19"/>
  <c r="W35"/>
  <c r="AJ35" s="1"/>
  <c r="W6"/>
  <c r="AJ6" s="1"/>
  <c r="W15"/>
  <c r="W4"/>
  <c r="AJ4" s="1"/>
  <c r="W9"/>
  <c r="W31"/>
  <c r="AJ31" s="1"/>
  <c r="Y32"/>
  <c r="AL32" s="1"/>
  <c r="Y28"/>
  <c r="AL28" s="1"/>
  <c r="Y37"/>
  <c r="AL37" s="1"/>
  <c r="Y18"/>
  <c r="AL18" s="1"/>
  <c r="Y25"/>
  <c r="AL25" s="1"/>
  <c r="Y21"/>
  <c r="AL21" s="1"/>
  <c r="Y17"/>
  <c r="AL17" s="1"/>
  <c r="Y33"/>
  <c r="AL33" s="1"/>
  <c r="Y14"/>
  <c r="AL14" s="1"/>
  <c r="Y11"/>
  <c r="AL11" s="1"/>
  <c r="Y6"/>
  <c r="AL6" s="1"/>
  <c r="Y4"/>
  <c r="AL4" s="1"/>
  <c r="S38"/>
  <c r="S29"/>
  <c r="S32"/>
  <c r="S35"/>
  <c r="AF35" s="1"/>
  <c r="S24"/>
  <c r="AF24" s="1"/>
  <c r="S13"/>
  <c r="S18"/>
  <c r="AF18" s="1"/>
  <c r="S10"/>
  <c r="S21"/>
  <c r="S4"/>
  <c r="S15"/>
  <c r="AF15" s="1"/>
  <c r="S7"/>
  <c r="AF7" s="1"/>
  <c r="AD14"/>
  <c r="AD13"/>
  <c r="AD12"/>
  <c r="AD11"/>
  <c r="AD10"/>
  <c r="AD9"/>
  <c r="AD8"/>
  <c r="AD7"/>
  <c r="AD5"/>
  <c r="AD3"/>
  <c r="AD6"/>
  <c r="AD4"/>
  <c r="AB31"/>
  <c r="AB27"/>
  <c r="AB26"/>
  <c r="AB18"/>
  <c r="AB38"/>
  <c r="AB21"/>
  <c r="AB16"/>
  <c r="AB14"/>
  <c r="AB4"/>
  <c r="AB34"/>
  <c r="AB9"/>
  <c r="AB8"/>
  <c r="AA26"/>
  <c r="AA33"/>
  <c r="AA36"/>
  <c r="AA32"/>
  <c r="AA28"/>
  <c r="AA20"/>
  <c r="AA13"/>
  <c r="AA22"/>
  <c r="AA15"/>
  <c r="AA4"/>
  <c r="AA8"/>
  <c r="AA9"/>
  <c r="X36"/>
  <c r="X32"/>
  <c r="X27"/>
  <c r="X34"/>
  <c r="X23"/>
  <c r="X18"/>
  <c r="X25"/>
  <c r="X17"/>
  <c r="X13"/>
  <c r="X9"/>
  <c r="X7"/>
  <c r="X5"/>
  <c r="Z35"/>
  <c r="Z31"/>
  <c r="Z27"/>
  <c r="Z26"/>
  <c r="Z37"/>
  <c r="Z15"/>
  <c r="Z13"/>
  <c r="Z11"/>
  <c r="Z5"/>
  <c r="Z22"/>
  <c r="Z6"/>
  <c r="Z18"/>
  <c r="Y38"/>
  <c r="AL38" s="1"/>
  <c r="Y34"/>
  <c r="AL34" s="1"/>
  <c r="Y30"/>
  <c r="AL30" s="1"/>
  <c r="Y26"/>
  <c r="AL26" s="1"/>
  <c r="Y22"/>
  <c r="AL22" s="1"/>
  <c r="Y15"/>
  <c r="AL15" s="1"/>
  <c r="Y29"/>
  <c r="AL29" s="1"/>
  <c r="Y12"/>
  <c r="AL12" s="1"/>
  <c r="Y9"/>
  <c r="AL9" s="1"/>
  <c r="Y7"/>
  <c r="AL7" s="1"/>
  <c r="Y5"/>
  <c r="AL5" s="1"/>
  <c r="Y19"/>
  <c r="AL19" s="1"/>
  <c r="V27"/>
  <c r="AH27" s="1"/>
  <c r="V38"/>
  <c r="AH38" s="1"/>
  <c r="V30"/>
  <c r="AH30" s="1"/>
  <c r="V26"/>
  <c r="AH26" s="1"/>
  <c r="AK26" s="1"/>
  <c r="V33"/>
  <c r="AH33" s="1"/>
  <c r="V17"/>
  <c r="V23"/>
  <c r="V19"/>
  <c r="AH19" s="1"/>
  <c r="V13"/>
  <c r="AH13" s="1"/>
  <c r="V10"/>
  <c r="AH10" s="1"/>
  <c r="V6"/>
  <c r="V4"/>
  <c r="AH4" s="1"/>
  <c r="AK4" s="1"/>
  <c r="U32"/>
  <c r="U27"/>
  <c r="U38"/>
  <c r="U34"/>
  <c r="U22"/>
  <c r="U15"/>
  <c r="U20"/>
  <c r="U14"/>
  <c r="U3"/>
  <c r="U25"/>
  <c r="U10"/>
  <c r="U6"/>
  <c r="R31"/>
  <c r="R34"/>
  <c r="R37"/>
  <c r="R25"/>
  <c r="R16"/>
  <c r="R19"/>
  <c r="R13"/>
  <c r="R10"/>
  <c r="R7"/>
  <c r="R28"/>
  <c r="R4"/>
  <c r="R22"/>
  <c r="AC36"/>
  <c r="AC31"/>
  <c r="AC26"/>
  <c r="AC22"/>
  <c r="AC18"/>
  <c r="AC33"/>
  <c r="AC17"/>
  <c r="AC29"/>
  <c r="AC14"/>
  <c r="AC3"/>
  <c r="AC10"/>
  <c r="AC7"/>
  <c r="AB36"/>
  <c r="AB32"/>
  <c r="AB28"/>
  <c r="AB35"/>
  <c r="AB19"/>
  <c r="AB22"/>
  <c r="AB17"/>
  <c r="AB24"/>
  <c r="AB12"/>
  <c r="AB10"/>
  <c r="AB5"/>
  <c r="AB6"/>
  <c r="AA34"/>
  <c r="AA30"/>
  <c r="AA37"/>
  <c r="AA29"/>
  <c r="AA24"/>
  <c r="AA14"/>
  <c r="AA23"/>
  <c r="AA18"/>
  <c r="AA16"/>
  <c r="AA6"/>
  <c r="AA10"/>
  <c r="AA5"/>
  <c r="W38"/>
  <c r="AJ38" s="1"/>
  <c r="W34"/>
  <c r="W30"/>
  <c r="AJ30" s="1"/>
  <c r="W28"/>
  <c r="AJ28" s="1"/>
  <c r="W24"/>
  <c r="AJ24" s="1"/>
  <c r="W13"/>
  <c r="AJ13" s="1"/>
  <c r="W22"/>
  <c r="W18"/>
  <c r="AJ18" s="1"/>
  <c r="W11"/>
  <c r="W8"/>
  <c r="W17"/>
  <c r="W3"/>
  <c r="AJ3" s="1"/>
  <c r="Z38"/>
  <c r="Z33"/>
  <c r="Z32"/>
  <c r="Z16"/>
  <c r="Z28"/>
  <c r="Z24"/>
  <c r="Z14"/>
  <c r="Z23"/>
  <c r="Z19"/>
  <c r="Z9"/>
  <c r="Z7"/>
  <c r="Z3"/>
  <c r="Y36"/>
  <c r="AL36" s="1"/>
  <c r="Y35"/>
  <c r="AL35" s="1"/>
  <c r="Y31"/>
  <c r="AL31" s="1"/>
  <c r="Y27"/>
  <c r="AL27" s="1"/>
  <c r="Y16"/>
  <c r="AL16" s="1"/>
  <c r="Y24"/>
  <c r="AL24" s="1"/>
  <c r="Y20"/>
  <c r="AL20" s="1"/>
  <c r="Y3"/>
  <c r="AL3" s="1"/>
  <c r="Y23"/>
  <c r="AL23" s="1"/>
  <c r="Y13"/>
  <c r="AL13" s="1"/>
  <c r="Y10"/>
  <c r="AL10" s="1"/>
  <c r="Y8"/>
  <c r="AL8" s="1"/>
  <c r="V31"/>
  <c r="AH31" s="1"/>
  <c r="V34"/>
  <c r="V21"/>
  <c r="AH21" s="1"/>
  <c r="AK21" s="1"/>
  <c r="V15"/>
  <c r="AH15" s="1"/>
  <c r="V24"/>
  <c r="AH24" s="1"/>
  <c r="V20"/>
  <c r="AH20" s="1"/>
  <c r="V14"/>
  <c r="AH14" s="1"/>
  <c r="V36"/>
  <c r="AH36" s="1"/>
  <c r="V28"/>
  <c r="AH28" s="1"/>
  <c r="V11"/>
  <c r="V7"/>
  <c r="AH7" s="1"/>
  <c r="V5"/>
  <c r="AH5" s="1"/>
  <c r="S34"/>
  <c r="AF34" s="1"/>
  <c r="S37"/>
  <c r="AF37" s="1"/>
  <c r="S28"/>
  <c r="AF28" s="1"/>
  <c r="S31"/>
  <c r="AF31" s="1"/>
  <c r="S26"/>
  <c r="S20"/>
  <c r="S23"/>
  <c r="S6"/>
  <c r="AF6" s="1"/>
  <c r="S9"/>
  <c r="S12"/>
  <c r="AF12" s="1"/>
  <c r="S17"/>
  <c r="S3"/>
  <c r="AF3" s="1"/>
  <c r="R35"/>
  <c r="R38"/>
  <c r="R26"/>
  <c r="R29"/>
  <c r="R17"/>
  <c r="R20"/>
  <c r="R14"/>
  <c r="R32"/>
  <c r="R23"/>
  <c r="R11"/>
  <c r="R8"/>
  <c r="R5"/>
  <c r="AC36" i="33"/>
  <c r="AC31"/>
  <c r="AC26"/>
  <c r="AC22"/>
  <c r="AC18"/>
  <c r="AC33"/>
  <c r="AC17"/>
  <c r="AC29"/>
  <c r="AC14"/>
  <c r="AC3"/>
  <c r="AC10"/>
  <c r="AC7"/>
  <c r="W38"/>
  <c r="W34"/>
  <c r="W30"/>
  <c r="W28"/>
  <c r="AJ28" s="1"/>
  <c r="W24"/>
  <c r="W22"/>
  <c r="W18"/>
  <c r="W17"/>
  <c r="W3"/>
  <c r="W13"/>
  <c r="W11"/>
  <c r="W8"/>
  <c r="AJ8" s="1"/>
  <c r="Y32"/>
  <c r="AL32" s="1"/>
  <c r="Y28"/>
  <c r="AL28" s="1"/>
  <c r="Y37"/>
  <c r="AL37" s="1"/>
  <c r="Y25"/>
  <c r="AL25" s="1"/>
  <c r="Y18"/>
  <c r="AL18" s="1"/>
  <c r="Y21"/>
  <c r="AL21" s="1"/>
  <c r="Y17"/>
  <c r="AL17" s="1"/>
  <c r="Y33"/>
  <c r="AL33" s="1"/>
  <c r="Y14"/>
  <c r="AL14" s="1"/>
  <c r="Y6"/>
  <c r="AL6" s="1"/>
  <c r="Y4"/>
  <c r="AL4" s="1"/>
  <c r="Y11"/>
  <c r="AL11" s="1"/>
  <c r="T29"/>
  <c r="T36"/>
  <c r="T32"/>
  <c r="T19"/>
  <c r="T34"/>
  <c r="T21"/>
  <c r="T16"/>
  <c r="T13"/>
  <c r="T11"/>
  <c r="T6"/>
  <c r="T26"/>
  <c r="T3"/>
  <c r="AD14"/>
  <c r="AD13"/>
  <c r="AD4"/>
  <c r="AD3"/>
  <c r="AD12"/>
  <c r="AD11"/>
  <c r="AD10"/>
  <c r="AD9"/>
  <c r="AD8"/>
  <c r="AD7"/>
  <c r="AD5"/>
  <c r="AD6"/>
  <c r="AC32"/>
  <c r="AC27"/>
  <c r="AC34"/>
  <c r="AC15"/>
  <c r="AC24"/>
  <c r="AC19"/>
  <c r="AC37"/>
  <c r="AC23"/>
  <c r="AC4"/>
  <c r="AC12"/>
  <c r="AC11"/>
  <c r="AC8"/>
  <c r="X37"/>
  <c r="X28"/>
  <c r="X35"/>
  <c r="X19"/>
  <c r="X30"/>
  <c r="X26"/>
  <c r="X21"/>
  <c r="X15"/>
  <c r="X14"/>
  <c r="X10"/>
  <c r="X8"/>
  <c r="X3"/>
  <c r="W29"/>
  <c r="W25"/>
  <c r="W36"/>
  <c r="W14"/>
  <c r="AJ14" s="1"/>
  <c r="W23"/>
  <c r="W19"/>
  <c r="W35"/>
  <c r="AJ35" s="1"/>
  <c r="W15"/>
  <c r="AJ15" s="1"/>
  <c r="W9"/>
  <c r="W31"/>
  <c r="W6"/>
  <c r="W4"/>
  <c r="AB36"/>
  <c r="AB32"/>
  <c r="AB28"/>
  <c r="AB35"/>
  <c r="AB19"/>
  <c r="AB22"/>
  <c r="AB17"/>
  <c r="AB12"/>
  <c r="AB10"/>
  <c r="AB5"/>
  <c r="AB24"/>
  <c r="AB6"/>
  <c r="Z34"/>
  <c r="Z30"/>
  <c r="Z29"/>
  <c r="Z25"/>
  <c r="Z21"/>
  <c r="Z17"/>
  <c r="Z36"/>
  <c r="Z20"/>
  <c r="Z4"/>
  <c r="Z12"/>
  <c r="Z10"/>
  <c r="Z8"/>
  <c r="V31"/>
  <c r="V34"/>
  <c r="V21"/>
  <c r="AH21" s="1"/>
  <c r="V15"/>
  <c r="AH15" s="1"/>
  <c r="AK15" s="1"/>
  <c r="V24"/>
  <c r="V20"/>
  <c r="V14"/>
  <c r="AH14" s="1"/>
  <c r="V36"/>
  <c r="AH36" s="1"/>
  <c r="V28"/>
  <c r="AH28" s="1"/>
  <c r="V11"/>
  <c r="V7"/>
  <c r="V5"/>
  <c r="U32"/>
  <c r="U27"/>
  <c r="U38"/>
  <c r="U34"/>
  <c r="U22"/>
  <c r="U15"/>
  <c r="U25"/>
  <c r="U20"/>
  <c r="U14"/>
  <c r="U6"/>
  <c r="U3"/>
  <c r="U10"/>
  <c r="R27"/>
  <c r="R30"/>
  <c r="R33"/>
  <c r="R21"/>
  <c r="R15"/>
  <c r="R24"/>
  <c r="R18"/>
  <c r="R3"/>
  <c r="R12"/>
  <c r="R9"/>
  <c r="R36"/>
  <c r="R6"/>
  <c r="AD35"/>
  <c r="AD31"/>
  <c r="AD27"/>
  <c r="AD38"/>
  <c r="AD34"/>
  <c r="AD30"/>
  <c r="AD37"/>
  <c r="AD33"/>
  <c r="AD29"/>
  <c r="AD36"/>
  <c r="AD28"/>
  <c r="AD32"/>
  <c r="AA34"/>
  <c r="AA30"/>
  <c r="AA37"/>
  <c r="AA29"/>
  <c r="AA24"/>
  <c r="AA14"/>
  <c r="AA23"/>
  <c r="AA18"/>
  <c r="AA10"/>
  <c r="AA5"/>
  <c r="AA6"/>
  <c r="AA16"/>
  <c r="AB31"/>
  <c r="AB27"/>
  <c r="AB26"/>
  <c r="AB18"/>
  <c r="AB38"/>
  <c r="AB21"/>
  <c r="AB16"/>
  <c r="AB9"/>
  <c r="AB8"/>
  <c r="AB34"/>
  <c r="AB4"/>
  <c r="AB14"/>
  <c r="S38"/>
  <c r="S29"/>
  <c r="S32"/>
  <c r="S35"/>
  <c r="AF35" s="1"/>
  <c r="S24"/>
  <c r="AF24" s="1"/>
  <c r="S18"/>
  <c r="S21"/>
  <c r="S15"/>
  <c r="AF15" s="1"/>
  <c r="S13"/>
  <c r="S10"/>
  <c r="S7"/>
  <c r="S4"/>
  <c r="AF4" s="1"/>
  <c r="U31"/>
  <c r="U29"/>
  <c r="U37"/>
  <c r="U21"/>
  <c r="U17"/>
  <c r="U24"/>
  <c r="U33"/>
  <c r="U19"/>
  <c r="U13"/>
  <c r="U9"/>
  <c r="U8"/>
  <c r="U5"/>
  <c r="S30"/>
  <c r="AF30" s="1"/>
  <c r="S33"/>
  <c r="S25"/>
  <c r="S36"/>
  <c r="AF36" s="1"/>
  <c r="S14"/>
  <c r="S27"/>
  <c r="S19"/>
  <c r="S22"/>
  <c r="AF22" s="1"/>
  <c r="S16"/>
  <c r="S11"/>
  <c r="S8"/>
  <c r="S5"/>
  <c r="AA38"/>
  <c r="AA25"/>
  <c r="AA19"/>
  <c r="AA35"/>
  <c r="AA31"/>
  <c r="AA27"/>
  <c r="AA3"/>
  <c r="AA12"/>
  <c r="AA11"/>
  <c r="AA7"/>
  <c r="AA21"/>
  <c r="AA17"/>
  <c r="X33"/>
  <c r="X29"/>
  <c r="X31"/>
  <c r="X22"/>
  <c r="X16"/>
  <c r="X38"/>
  <c r="X24"/>
  <c r="X20"/>
  <c r="X12"/>
  <c r="X11"/>
  <c r="X6"/>
  <c r="X4"/>
  <c r="W26"/>
  <c r="AJ26" s="1"/>
  <c r="W37"/>
  <c r="AJ37" s="1"/>
  <c r="W33"/>
  <c r="AJ33" s="1"/>
  <c r="W32"/>
  <c r="AJ32" s="1"/>
  <c r="W27"/>
  <c r="W20"/>
  <c r="W16"/>
  <c r="AJ16" s="1"/>
  <c r="W12"/>
  <c r="AJ12" s="1"/>
  <c r="W10"/>
  <c r="AJ10" s="1"/>
  <c r="W7"/>
  <c r="W5"/>
  <c r="W21"/>
  <c r="AJ21" s="1"/>
  <c r="Y38"/>
  <c r="AL38" s="1"/>
  <c r="Y34"/>
  <c r="AL34" s="1"/>
  <c r="Y30"/>
  <c r="AL30" s="1"/>
  <c r="Y26"/>
  <c r="AL26" s="1"/>
  <c r="Y22"/>
  <c r="AL22" s="1"/>
  <c r="Y15"/>
  <c r="AL15" s="1"/>
  <c r="Y29"/>
  <c r="AL29" s="1"/>
  <c r="Y19"/>
  <c r="AL19" s="1"/>
  <c r="Y9"/>
  <c r="AL9" s="1"/>
  <c r="Y7"/>
  <c r="AL7" s="1"/>
  <c r="Y5"/>
  <c r="AL5" s="1"/>
  <c r="Y12"/>
  <c r="AL12" s="1"/>
  <c r="Z35"/>
  <c r="Z31"/>
  <c r="Z27"/>
  <c r="Z26"/>
  <c r="Z37"/>
  <c r="Z15"/>
  <c r="Z13"/>
  <c r="Z22"/>
  <c r="Z18"/>
  <c r="Z11"/>
  <c r="Z5"/>
  <c r="Z6"/>
  <c r="V35"/>
  <c r="V37"/>
  <c r="AH37" s="1"/>
  <c r="V29"/>
  <c r="AH29" s="1"/>
  <c r="V25"/>
  <c r="AH25" s="1"/>
  <c r="V16"/>
  <c r="AH16" s="1"/>
  <c r="V32"/>
  <c r="V22"/>
  <c r="V3"/>
  <c r="AH3" s="1"/>
  <c r="V12"/>
  <c r="AH12" s="1"/>
  <c r="V9"/>
  <c r="V8"/>
  <c r="AH8" s="1"/>
  <c r="V18"/>
  <c r="AH18" s="1"/>
  <c r="T37"/>
  <c r="T35"/>
  <c r="T27"/>
  <c r="T22"/>
  <c r="T30"/>
  <c r="T17"/>
  <c r="T9"/>
  <c r="T7"/>
  <c r="T24"/>
  <c r="T20"/>
  <c r="T14"/>
  <c r="T4"/>
  <c r="R31"/>
  <c r="R34"/>
  <c r="R37"/>
  <c r="R25"/>
  <c r="R16"/>
  <c r="R19"/>
  <c r="R4"/>
  <c r="R28"/>
  <c r="R22"/>
  <c r="R13"/>
  <c r="R10"/>
  <c r="R7"/>
  <c r="V27"/>
  <c r="V38"/>
  <c r="AH38" s="1"/>
  <c r="V30"/>
  <c r="AH30" s="1"/>
  <c r="V26"/>
  <c r="AH26" s="1"/>
  <c r="AK26" s="1"/>
  <c r="V33"/>
  <c r="AH33" s="1"/>
  <c r="V17"/>
  <c r="V23"/>
  <c r="V19"/>
  <c r="AH19" s="1"/>
  <c r="V4"/>
  <c r="V13"/>
  <c r="V10"/>
  <c r="AH10" s="1"/>
  <c r="V6"/>
  <c r="AH6" s="1"/>
  <c r="AC28"/>
  <c r="AC35"/>
  <c r="AC38"/>
  <c r="AC30"/>
  <c r="AC21"/>
  <c r="AC16"/>
  <c r="AC20"/>
  <c r="AC6"/>
  <c r="AC13"/>
  <c r="AC25"/>
  <c r="AC5"/>
  <c r="AC9"/>
  <c r="AA26"/>
  <c r="AA33"/>
  <c r="AA36"/>
  <c r="AA32"/>
  <c r="AA28"/>
  <c r="AA20"/>
  <c r="AA13"/>
  <c r="AA22"/>
  <c r="AA9"/>
  <c r="AA8"/>
  <c r="AA15"/>
  <c r="AA4"/>
  <c r="X36"/>
  <c r="X32"/>
  <c r="X27"/>
  <c r="X34"/>
  <c r="X23"/>
  <c r="X25"/>
  <c r="X18"/>
  <c r="X17"/>
  <c r="X13"/>
  <c r="X9"/>
  <c r="X7"/>
  <c r="X5"/>
  <c r="AB37"/>
  <c r="AB33"/>
  <c r="AB29"/>
  <c r="AB25"/>
  <c r="AB30"/>
  <c r="AB23"/>
  <c r="AB15"/>
  <c r="AB11"/>
  <c r="AB7"/>
  <c r="AB13"/>
  <c r="AB3"/>
  <c r="AB20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3"/>
  <c r="AL3" s="1"/>
  <c r="Y13"/>
  <c r="AL13" s="1"/>
  <c r="Y10"/>
  <c r="AL10" s="1"/>
  <c r="Y8"/>
  <c r="AL8" s="1"/>
  <c r="S34"/>
  <c r="AF34" s="1"/>
  <c r="S26"/>
  <c r="S37"/>
  <c r="AF37" s="1"/>
  <c r="S28"/>
  <c r="AF28" s="1"/>
  <c r="S31"/>
  <c r="AF31" s="1"/>
  <c r="S20"/>
  <c r="S23"/>
  <c r="S3"/>
  <c r="AF3" s="1"/>
  <c r="S17"/>
  <c r="S12"/>
  <c r="S9"/>
  <c r="AF9" s="1"/>
  <c r="S6"/>
  <c r="AF6" s="1"/>
  <c r="Z38"/>
  <c r="Z33"/>
  <c r="Z32"/>
  <c r="Z16"/>
  <c r="Z28"/>
  <c r="Z24"/>
  <c r="Z14"/>
  <c r="Z23"/>
  <c r="Z19"/>
  <c r="Z3"/>
  <c r="Z9"/>
  <c r="Z7"/>
  <c r="U36"/>
  <c r="U28"/>
  <c r="U35"/>
  <c r="U30"/>
  <c r="U26"/>
  <c r="U18"/>
  <c r="U16"/>
  <c r="U4"/>
  <c r="U12"/>
  <c r="U11"/>
  <c r="U7"/>
  <c r="U23"/>
  <c r="T33"/>
  <c r="T28"/>
  <c r="T31"/>
  <c r="T38"/>
  <c r="T23"/>
  <c r="T18"/>
  <c r="T15"/>
  <c r="T25"/>
  <c r="T12"/>
  <c r="T10"/>
  <c r="T8"/>
  <c r="T5"/>
  <c r="R35"/>
  <c r="R38"/>
  <c r="R26"/>
  <c r="R29"/>
  <c r="R17"/>
  <c r="R20"/>
  <c r="R14"/>
  <c r="R32"/>
  <c r="R23"/>
  <c r="R11"/>
  <c r="R8"/>
  <c r="R5"/>
  <c r="Y34" i="32"/>
  <c r="AL34" s="1"/>
  <c r="Y7"/>
  <c r="AL7" s="1"/>
  <c r="U32"/>
  <c r="U27"/>
  <c r="U38"/>
  <c r="U22"/>
  <c r="U34"/>
  <c r="U10"/>
  <c r="U25"/>
  <c r="U6"/>
  <c r="U20"/>
  <c r="U15"/>
  <c r="U3"/>
  <c r="U14"/>
  <c r="W38"/>
  <c r="W34"/>
  <c r="W30"/>
  <c r="W28"/>
  <c r="W24"/>
  <c r="W22"/>
  <c r="W13"/>
  <c r="W17"/>
  <c r="W3"/>
  <c r="W18"/>
  <c r="W11"/>
  <c r="W8"/>
  <c r="AA26"/>
  <c r="AA33"/>
  <c r="AA32"/>
  <c r="AA20"/>
  <c r="AA36"/>
  <c r="AA28"/>
  <c r="AA22"/>
  <c r="AA15"/>
  <c r="AA4"/>
  <c r="AA13"/>
  <c r="AA9"/>
  <c r="AA8"/>
  <c r="T33"/>
  <c r="T25"/>
  <c r="T28"/>
  <c r="T31"/>
  <c r="T23"/>
  <c r="T38"/>
  <c r="T18"/>
  <c r="T12"/>
  <c r="T10"/>
  <c r="T8"/>
  <c r="T5"/>
  <c r="T15"/>
  <c r="Y32"/>
  <c r="AL32" s="1"/>
  <c r="Y28"/>
  <c r="AL28" s="1"/>
  <c r="Y18"/>
  <c r="AL18" s="1"/>
  <c r="Y37"/>
  <c r="AL37" s="1"/>
  <c r="Y33"/>
  <c r="AL33" s="1"/>
  <c r="Y25"/>
  <c r="AL25" s="1"/>
  <c r="Y21"/>
  <c r="AL21" s="1"/>
  <c r="Y17"/>
  <c r="AL17" s="1"/>
  <c r="Y11"/>
  <c r="AL11" s="1"/>
  <c r="Y4"/>
  <c r="AL4" s="1"/>
  <c r="Y6"/>
  <c r="AL6" s="1"/>
  <c r="Y14"/>
  <c r="AL14" s="1"/>
  <c r="U36"/>
  <c r="U28"/>
  <c r="U35"/>
  <c r="U30"/>
  <c r="U18"/>
  <c r="U12"/>
  <c r="U11"/>
  <c r="U7"/>
  <c r="U26"/>
  <c r="U16"/>
  <c r="U4"/>
  <c r="U23"/>
  <c r="X37"/>
  <c r="X28"/>
  <c r="X19"/>
  <c r="X26"/>
  <c r="X14"/>
  <c r="X3"/>
  <c r="X30"/>
  <c r="X10"/>
  <c r="X8"/>
  <c r="X35"/>
  <c r="X21"/>
  <c r="X15"/>
  <c r="W29"/>
  <c r="W25"/>
  <c r="W36"/>
  <c r="W23"/>
  <c r="W19"/>
  <c r="AJ19" s="1"/>
  <c r="W15"/>
  <c r="W4"/>
  <c r="W14"/>
  <c r="AJ14" s="1"/>
  <c r="W9"/>
  <c r="W35"/>
  <c r="AJ35" s="1"/>
  <c r="W6"/>
  <c r="W31"/>
  <c r="T37"/>
  <c r="T35"/>
  <c r="T30"/>
  <c r="T22"/>
  <c r="T27"/>
  <c r="T14"/>
  <c r="T9"/>
  <c r="T7"/>
  <c r="T24"/>
  <c r="T4"/>
  <c r="T20"/>
  <c r="T17"/>
  <c r="V27"/>
  <c r="V38"/>
  <c r="V30"/>
  <c r="AH30" s="1"/>
  <c r="V26"/>
  <c r="AH26" s="1"/>
  <c r="V17"/>
  <c r="V19"/>
  <c r="AH19" s="1"/>
  <c r="V6"/>
  <c r="V23"/>
  <c r="V4"/>
  <c r="V33"/>
  <c r="V10"/>
  <c r="V13"/>
  <c r="S34"/>
  <c r="S26"/>
  <c r="AF26" s="1"/>
  <c r="S37"/>
  <c r="S20"/>
  <c r="AF20" s="1"/>
  <c r="S31"/>
  <c r="S23"/>
  <c r="AF23" s="1"/>
  <c r="S17"/>
  <c r="S12"/>
  <c r="S9"/>
  <c r="S3"/>
  <c r="S28"/>
  <c r="S6"/>
  <c r="R35"/>
  <c r="R38"/>
  <c r="R26"/>
  <c r="R32"/>
  <c r="R20"/>
  <c r="R29"/>
  <c r="R23"/>
  <c r="R14"/>
  <c r="R17"/>
  <c r="R11"/>
  <c r="R5"/>
  <c r="R8"/>
  <c r="AA34"/>
  <c r="AA30"/>
  <c r="AA37"/>
  <c r="AA29"/>
  <c r="AA24"/>
  <c r="AA23"/>
  <c r="AA18"/>
  <c r="AA16"/>
  <c r="AA14"/>
  <c r="AA10"/>
  <c r="AA5"/>
  <c r="AA6"/>
  <c r="AC32"/>
  <c r="AC27"/>
  <c r="AC12"/>
  <c r="AC11"/>
  <c r="AC8"/>
  <c r="AC34"/>
  <c r="AC19"/>
  <c r="AC24"/>
  <c r="AC15"/>
  <c r="AC4"/>
  <c r="AC37"/>
  <c r="AC23"/>
  <c r="Y36"/>
  <c r="AL36" s="1"/>
  <c r="Y35"/>
  <c r="AL35" s="1"/>
  <c r="Y31"/>
  <c r="AL31" s="1"/>
  <c r="Y27"/>
  <c r="AL27" s="1"/>
  <c r="Y24"/>
  <c r="AL24" s="1"/>
  <c r="Y20"/>
  <c r="AL20" s="1"/>
  <c r="Y13"/>
  <c r="AL13" s="1"/>
  <c r="Y10"/>
  <c r="AL10" s="1"/>
  <c r="Y8"/>
  <c r="AL8" s="1"/>
  <c r="Y16"/>
  <c r="AL16" s="1"/>
  <c r="Y23"/>
  <c r="AL23" s="1"/>
  <c r="Y3"/>
  <c r="AL3" s="1"/>
  <c r="AD6"/>
  <c r="AD4"/>
  <c r="AD14"/>
  <c r="AD10"/>
  <c r="AD12"/>
  <c r="AD7"/>
  <c r="AD13"/>
  <c r="AD9"/>
  <c r="AD3"/>
  <c r="AD8"/>
  <c r="AD11"/>
  <c r="AD5"/>
  <c r="R31"/>
  <c r="R34"/>
  <c r="R37"/>
  <c r="R25"/>
  <c r="R22"/>
  <c r="R16"/>
  <c r="R4"/>
  <c r="R19"/>
  <c r="R28"/>
  <c r="R13"/>
  <c r="R7"/>
  <c r="R10"/>
  <c r="AC36"/>
  <c r="AC31"/>
  <c r="AC22"/>
  <c r="AC18"/>
  <c r="AC29"/>
  <c r="AC17"/>
  <c r="AC26"/>
  <c r="AC10"/>
  <c r="AC7"/>
  <c r="AC33"/>
  <c r="AC14"/>
  <c r="AC3"/>
  <c r="AB36"/>
  <c r="AB32"/>
  <c r="AB28"/>
  <c r="AB35"/>
  <c r="AB19"/>
  <c r="AB22"/>
  <c r="AB17"/>
  <c r="AB12"/>
  <c r="AB10"/>
  <c r="AB5"/>
  <c r="AB6"/>
  <c r="AB24"/>
  <c r="AD26"/>
  <c r="AD21"/>
  <c r="AD17"/>
  <c r="AD24"/>
  <c r="AD20"/>
  <c r="AD19"/>
  <c r="AD16"/>
  <c r="AD15"/>
  <c r="AD25"/>
  <c r="AD23"/>
  <c r="AD22"/>
  <c r="AD18"/>
  <c r="X33"/>
  <c r="X29"/>
  <c r="X22"/>
  <c r="X31"/>
  <c r="X6"/>
  <c r="X24"/>
  <c r="X20"/>
  <c r="X12"/>
  <c r="X11"/>
  <c r="X38"/>
  <c r="X4"/>
  <c r="X16"/>
  <c r="W26"/>
  <c r="W37"/>
  <c r="AJ37" s="1"/>
  <c r="W33"/>
  <c r="W20"/>
  <c r="AJ20" s="1"/>
  <c r="W27"/>
  <c r="W32"/>
  <c r="W16"/>
  <c r="W12"/>
  <c r="AJ12" s="1"/>
  <c r="W10"/>
  <c r="W7"/>
  <c r="W5"/>
  <c r="W21"/>
  <c r="AJ21" s="1"/>
  <c r="S30"/>
  <c r="S33"/>
  <c r="S25"/>
  <c r="S19"/>
  <c r="AF19" s="1"/>
  <c r="S22"/>
  <c r="AF22" s="1"/>
  <c r="S16"/>
  <c r="AF16" s="1"/>
  <c r="S36"/>
  <c r="S11"/>
  <c r="S8"/>
  <c r="S27"/>
  <c r="S14"/>
  <c r="S5"/>
  <c r="AF5" s="1"/>
  <c r="V31"/>
  <c r="V34"/>
  <c r="V21"/>
  <c r="AH21" s="1"/>
  <c r="V36"/>
  <c r="V28"/>
  <c r="V24"/>
  <c r="AH24" s="1"/>
  <c r="V20"/>
  <c r="AH20" s="1"/>
  <c r="V14"/>
  <c r="AH14" s="1"/>
  <c r="V15"/>
  <c r="V11"/>
  <c r="AH11" s="1"/>
  <c r="V7"/>
  <c r="V5"/>
  <c r="S38"/>
  <c r="S29"/>
  <c r="AF29" s="1"/>
  <c r="S32"/>
  <c r="S24"/>
  <c r="S35"/>
  <c r="AF35" s="1"/>
  <c r="S18"/>
  <c r="S15"/>
  <c r="S4"/>
  <c r="AF4" s="1"/>
  <c r="S13"/>
  <c r="S21"/>
  <c r="S10"/>
  <c r="S7"/>
  <c r="AF7" s="1"/>
  <c r="AB37"/>
  <c r="AB33"/>
  <c r="AB29"/>
  <c r="AB25"/>
  <c r="AB23"/>
  <c r="AB30"/>
  <c r="AB3"/>
  <c r="AB13"/>
  <c r="AB11"/>
  <c r="AB7"/>
  <c r="AB20"/>
  <c r="AB15"/>
  <c r="U31"/>
  <c r="U29"/>
  <c r="U21"/>
  <c r="U13"/>
  <c r="U9"/>
  <c r="U8"/>
  <c r="U5"/>
  <c r="U24"/>
  <c r="U37"/>
  <c r="U19"/>
  <c r="U17"/>
  <c r="U33"/>
  <c r="AD35"/>
  <c r="AD31"/>
  <c r="AD27"/>
  <c r="AD38"/>
  <c r="AD34"/>
  <c r="AD30"/>
  <c r="AD29"/>
  <c r="AD36"/>
  <c r="AD28"/>
  <c r="AD33"/>
  <c r="AD37"/>
  <c r="AD32"/>
  <c r="X25"/>
  <c r="X36"/>
  <c r="X32"/>
  <c r="X27"/>
  <c r="X23"/>
  <c r="X34"/>
  <c r="X18"/>
  <c r="X17"/>
  <c r="X13"/>
  <c r="X9"/>
  <c r="X7"/>
  <c r="X5"/>
  <c r="V35"/>
  <c r="V29"/>
  <c r="AH29" s="1"/>
  <c r="V37"/>
  <c r="AH37" s="1"/>
  <c r="V25"/>
  <c r="AH25" s="1"/>
  <c r="V32"/>
  <c r="AH32" s="1"/>
  <c r="V16"/>
  <c r="V12"/>
  <c r="V8"/>
  <c r="AH8" s="1"/>
  <c r="V22"/>
  <c r="AH22" s="1"/>
  <c r="V9"/>
  <c r="AH9" s="1"/>
  <c r="V3"/>
  <c r="V18"/>
  <c r="AH18" s="1"/>
  <c r="R27"/>
  <c r="R30"/>
  <c r="R33"/>
  <c r="R21"/>
  <c r="R24"/>
  <c r="R6"/>
  <c r="R18"/>
  <c r="R15"/>
  <c r="R9"/>
  <c r="R3"/>
  <c r="R12"/>
  <c r="R36"/>
  <c r="AA38"/>
  <c r="AA25"/>
  <c r="AA35"/>
  <c r="AA31"/>
  <c r="AA19"/>
  <c r="AA11"/>
  <c r="AA21"/>
  <c r="AA3"/>
  <c r="AA12"/>
  <c r="AA7"/>
  <c r="AA27"/>
  <c r="AA17"/>
  <c r="AC28"/>
  <c r="AC35"/>
  <c r="AC38"/>
  <c r="AC30"/>
  <c r="AC21"/>
  <c r="AC13"/>
  <c r="AC9"/>
  <c r="AC5"/>
  <c r="AC20"/>
  <c r="AC6"/>
  <c r="AC16"/>
  <c r="AC25"/>
  <c r="AB31"/>
  <c r="AB38"/>
  <c r="AB18"/>
  <c r="AB21"/>
  <c r="AB14"/>
  <c r="AB27"/>
  <c r="AB26"/>
  <c r="AB9"/>
  <c r="AB8"/>
  <c r="AB16"/>
  <c r="AB34"/>
  <c r="AB4"/>
  <c r="Z35" i="31"/>
  <c r="Z31"/>
  <c r="Z27"/>
  <c r="Z26"/>
  <c r="Z37"/>
  <c r="Z22"/>
  <c r="Z18"/>
  <c r="Z15"/>
  <c r="Z13"/>
  <c r="Z11"/>
  <c r="Z5"/>
  <c r="Z6"/>
  <c r="W26"/>
  <c r="W37"/>
  <c r="W33"/>
  <c r="W32"/>
  <c r="AJ32" s="1"/>
  <c r="W27"/>
  <c r="W21"/>
  <c r="W16"/>
  <c r="W20"/>
  <c r="AJ20" s="1"/>
  <c r="W12"/>
  <c r="W10"/>
  <c r="W7"/>
  <c r="W5"/>
  <c r="AJ5" s="1"/>
  <c r="S38"/>
  <c r="S29"/>
  <c r="S32"/>
  <c r="S35"/>
  <c r="AF35" s="1"/>
  <c r="S18"/>
  <c r="S21"/>
  <c r="S15"/>
  <c r="S13"/>
  <c r="AF13" s="1"/>
  <c r="S10"/>
  <c r="S7"/>
  <c r="S24"/>
  <c r="S4"/>
  <c r="AF4" s="1"/>
  <c r="S30"/>
  <c r="S33"/>
  <c r="S36"/>
  <c r="S19"/>
  <c r="AF19" s="1"/>
  <c r="S27"/>
  <c r="S22"/>
  <c r="S25"/>
  <c r="S16"/>
  <c r="AF16" s="1"/>
  <c r="S14"/>
  <c r="S11"/>
  <c r="S8"/>
  <c r="S5"/>
  <c r="R31"/>
  <c r="R34"/>
  <c r="R37"/>
  <c r="R25"/>
  <c r="R19"/>
  <c r="R22"/>
  <c r="R4"/>
  <c r="R28"/>
  <c r="R16"/>
  <c r="R13"/>
  <c r="R10"/>
  <c r="R7"/>
  <c r="AC28"/>
  <c r="AC35"/>
  <c r="AC38"/>
  <c r="AC30"/>
  <c r="AC21"/>
  <c r="AC16"/>
  <c r="AC25"/>
  <c r="AC20"/>
  <c r="AC13"/>
  <c r="AC6"/>
  <c r="AC5"/>
  <c r="AC9"/>
  <c r="AA26"/>
  <c r="AA33"/>
  <c r="AA36"/>
  <c r="AA32"/>
  <c r="AA28"/>
  <c r="AA13"/>
  <c r="AA22"/>
  <c r="AA15"/>
  <c r="AA20"/>
  <c r="AA9"/>
  <c r="AA8"/>
  <c r="AA4"/>
  <c r="Z34"/>
  <c r="Z30"/>
  <c r="Z29"/>
  <c r="Z25"/>
  <c r="Z20"/>
  <c r="Z36"/>
  <c r="Z17"/>
  <c r="Z4"/>
  <c r="Z21"/>
  <c r="Z12"/>
  <c r="Z10"/>
  <c r="Z8"/>
  <c r="Z38"/>
  <c r="Z33"/>
  <c r="Z32"/>
  <c r="Z24"/>
  <c r="Z14"/>
  <c r="Z28"/>
  <c r="Z23"/>
  <c r="Z19"/>
  <c r="Z16"/>
  <c r="Z3"/>
  <c r="Z9"/>
  <c r="Z7"/>
  <c r="X25"/>
  <c r="X36"/>
  <c r="X32"/>
  <c r="X27"/>
  <c r="X34"/>
  <c r="X18"/>
  <c r="X17"/>
  <c r="X13"/>
  <c r="X9"/>
  <c r="X7"/>
  <c r="X5"/>
  <c r="X23"/>
  <c r="AB37"/>
  <c r="AB33"/>
  <c r="AB29"/>
  <c r="AB25"/>
  <c r="AB30"/>
  <c r="AB15"/>
  <c r="AB20"/>
  <c r="AB11"/>
  <c r="AB7"/>
  <c r="AB13"/>
  <c r="AB23"/>
  <c r="AB3"/>
  <c r="T37"/>
  <c r="T35"/>
  <c r="T27"/>
  <c r="T22"/>
  <c r="T17"/>
  <c r="T30"/>
  <c r="T24"/>
  <c r="T20"/>
  <c r="T14"/>
  <c r="T9"/>
  <c r="T7"/>
  <c r="T4"/>
  <c r="S34"/>
  <c r="AF34" s="1"/>
  <c r="S26"/>
  <c r="S37"/>
  <c r="AF37" s="1"/>
  <c r="S28"/>
  <c r="AF28" s="1"/>
  <c r="S31"/>
  <c r="AF31" s="1"/>
  <c r="S23"/>
  <c r="S17"/>
  <c r="S3"/>
  <c r="S12"/>
  <c r="S9"/>
  <c r="S20"/>
  <c r="S6"/>
  <c r="U31"/>
  <c r="U29"/>
  <c r="U21"/>
  <c r="U17"/>
  <c r="U37"/>
  <c r="U24"/>
  <c r="U19"/>
  <c r="U33"/>
  <c r="U13"/>
  <c r="U9"/>
  <c r="U8"/>
  <c r="U5"/>
  <c r="AA38"/>
  <c r="AA19"/>
  <c r="AA35"/>
  <c r="AA31"/>
  <c r="AA25"/>
  <c r="AA21"/>
  <c r="AA17"/>
  <c r="AA27"/>
  <c r="AA3"/>
  <c r="AA12"/>
  <c r="AA11"/>
  <c r="AA7"/>
  <c r="AD35"/>
  <c r="AD31"/>
  <c r="AD27"/>
  <c r="AD38"/>
  <c r="AD34"/>
  <c r="AD30"/>
  <c r="AD37"/>
  <c r="AD33"/>
  <c r="AD29"/>
  <c r="AD36"/>
  <c r="AD28"/>
  <c r="AD32"/>
  <c r="AA34"/>
  <c r="AA30"/>
  <c r="AA37"/>
  <c r="AA29"/>
  <c r="AA23"/>
  <c r="AA18"/>
  <c r="AA16"/>
  <c r="AA24"/>
  <c r="AA14"/>
  <c r="AA10"/>
  <c r="AA5"/>
  <c r="AA6"/>
  <c r="W38"/>
  <c r="W34"/>
  <c r="AJ34" s="1"/>
  <c r="W30"/>
  <c r="W28"/>
  <c r="AJ28" s="1"/>
  <c r="W22"/>
  <c r="W18"/>
  <c r="AJ18" s="1"/>
  <c r="W17"/>
  <c r="AJ17" s="1"/>
  <c r="W3"/>
  <c r="W24"/>
  <c r="W13"/>
  <c r="W11"/>
  <c r="W8"/>
  <c r="AJ8" s="1"/>
  <c r="Y38"/>
  <c r="AL38" s="1"/>
  <c r="Y34"/>
  <c r="AL34" s="1"/>
  <c r="Y30"/>
  <c r="AL30" s="1"/>
  <c r="Y26"/>
  <c r="AL26" s="1"/>
  <c r="Y15"/>
  <c r="AL15" s="1"/>
  <c r="Y19"/>
  <c r="AL19" s="1"/>
  <c r="Y29"/>
  <c r="AL29" s="1"/>
  <c r="Y22"/>
  <c r="AL22" s="1"/>
  <c r="Y12"/>
  <c r="AL12" s="1"/>
  <c r="Y5"/>
  <c r="AL5" s="1"/>
  <c r="Y9"/>
  <c r="AL9" s="1"/>
  <c r="Y7"/>
  <c r="AL7" s="1"/>
  <c r="AB31"/>
  <c r="AB27"/>
  <c r="AB18"/>
  <c r="AB26"/>
  <c r="AB21"/>
  <c r="AB16"/>
  <c r="AB38"/>
  <c r="AB14"/>
  <c r="AB9"/>
  <c r="AB8"/>
  <c r="AB34"/>
  <c r="AB4"/>
  <c r="V27"/>
  <c r="V38"/>
  <c r="V30"/>
  <c r="V26"/>
  <c r="AH26" s="1"/>
  <c r="V33"/>
  <c r="V23"/>
  <c r="V19"/>
  <c r="V4"/>
  <c r="V17"/>
  <c r="AH17" s="1"/>
  <c r="V13"/>
  <c r="V10"/>
  <c r="V6"/>
  <c r="AH6" s="1"/>
  <c r="T33"/>
  <c r="T25"/>
  <c r="T28"/>
  <c r="T31"/>
  <c r="T38"/>
  <c r="T18"/>
  <c r="T15"/>
  <c r="T23"/>
  <c r="T12"/>
  <c r="T10"/>
  <c r="T8"/>
  <c r="T5"/>
  <c r="R35"/>
  <c r="R38"/>
  <c r="R26"/>
  <c r="R29"/>
  <c r="R20"/>
  <c r="R14"/>
  <c r="R23"/>
  <c r="R32"/>
  <c r="R17"/>
  <c r="R11"/>
  <c r="R8"/>
  <c r="R5"/>
  <c r="U32"/>
  <c r="U27"/>
  <c r="U38"/>
  <c r="U34"/>
  <c r="U15"/>
  <c r="U25"/>
  <c r="U20"/>
  <c r="U14"/>
  <c r="U6"/>
  <c r="U22"/>
  <c r="U3"/>
  <c r="U10"/>
  <c r="AC32"/>
  <c r="AC27"/>
  <c r="AC34"/>
  <c r="AC15"/>
  <c r="AC24"/>
  <c r="AC23"/>
  <c r="AC19"/>
  <c r="AC12"/>
  <c r="AC37"/>
  <c r="AC4"/>
  <c r="AC11"/>
  <c r="AC8"/>
  <c r="X33"/>
  <c r="X29"/>
  <c r="X31"/>
  <c r="X22"/>
  <c r="X16"/>
  <c r="X24"/>
  <c r="X20"/>
  <c r="X38"/>
  <c r="X12"/>
  <c r="X11"/>
  <c r="X6"/>
  <c r="X4"/>
  <c r="Y32"/>
  <c r="AL32" s="1"/>
  <c r="Y28"/>
  <c r="AL28" s="1"/>
  <c r="Y37"/>
  <c r="AL37" s="1"/>
  <c r="Y21"/>
  <c r="AL21" s="1"/>
  <c r="Y17"/>
  <c r="AL17" s="1"/>
  <c r="Y14"/>
  <c r="AL14" s="1"/>
  <c r="Y33"/>
  <c r="AL33" s="1"/>
  <c r="Y25"/>
  <c r="AL25" s="1"/>
  <c r="Y6"/>
  <c r="AL6" s="1"/>
  <c r="Y4"/>
  <c r="AL4" s="1"/>
  <c r="Y18"/>
  <c r="AL18" s="1"/>
  <c r="Y11"/>
  <c r="AL11" s="1"/>
  <c r="V35"/>
  <c r="V37"/>
  <c r="V29"/>
  <c r="V25"/>
  <c r="AH25" s="1"/>
  <c r="AK25" s="1"/>
  <c r="V32"/>
  <c r="AH32" s="1"/>
  <c r="V22"/>
  <c r="V18"/>
  <c r="AH18" s="1"/>
  <c r="AK18" s="1"/>
  <c r="V3"/>
  <c r="V16"/>
  <c r="AH16" s="1"/>
  <c r="V12"/>
  <c r="AH12" s="1"/>
  <c r="V9"/>
  <c r="AH9" s="1"/>
  <c r="V8"/>
  <c r="AH8" s="1"/>
  <c r="AD14"/>
  <c r="AD13"/>
  <c r="AD4"/>
  <c r="AD3"/>
  <c r="AD12"/>
  <c r="AD11"/>
  <c r="AD10"/>
  <c r="AD9"/>
  <c r="AD8"/>
  <c r="AD7"/>
  <c r="AD5"/>
  <c r="AD6"/>
  <c r="AC36"/>
  <c r="AC31"/>
  <c r="AC26"/>
  <c r="AC17"/>
  <c r="AC33"/>
  <c r="AC14"/>
  <c r="AC29"/>
  <c r="AC22"/>
  <c r="AC18"/>
  <c r="AC3"/>
  <c r="AC10"/>
  <c r="AC7"/>
  <c r="X37"/>
  <c r="X28"/>
  <c r="X35"/>
  <c r="X30"/>
  <c r="X21"/>
  <c r="X15"/>
  <c r="X26"/>
  <c r="X14"/>
  <c r="X10"/>
  <c r="X8"/>
  <c r="X19"/>
  <c r="X3"/>
  <c r="W29"/>
  <c r="AJ29" s="1"/>
  <c r="W36"/>
  <c r="AJ36" s="1"/>
  <c r="W25"/>
  <c r="AJ25" s="1"/>
  <c r="W23"/>
  <c r="AJ23" s="1"/>
  <c r="W19"/>
  <c r="AJ19" s="1"/>
  <c r="W15"/>
  <c r="AJ15" s="1"/>
  <c r="W35"/>
  <c r="AJ35" s="1"/>
  <c r="W14"/>
  <c r="AJ14" s="1"/>
  <c r="W9"/>
  <c r="AJ9" s="1"/>
  <c r="W31"/>
  <c r="AJ31" s="1"/>
  <c r="W6"/>
  <c r="AJ6" s="1"/>
  <c r="W4"/>
  <c r="AJ4" s="1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13"/>
  <c r="AL13" s="1"/>
  <c r="Y3"/>
  <c r="AL3" s="1"/>
  <c r="Y10"/>
  <c r="AL10" s="1"/>
  <c r="Y8"/>
  <c r="AL8" s="1"/>
  <c r="AB36"/>
  <c r="AB32"/>
  <c r="AB28"/>
  <c r="AB35"/>
  <c r="AB22"/>
  <c r="AB17"/>
  <c r="AB24"/>
  <c r="AB12"/>
  <c r="AB10"/>
  <c r="AB5"/>
  <c r="AB19"/>
  <c r="AB6"/>
  <c r="V31"/>
  <c r="AH31" s="1"/>
  <c r="V34"/>
  <c r="AH34" s="1"/>
  <c r="AK34" s="1"/>
  <c r="V24"/>
  <c r="AH24" s="1"/>
  <c r="V20"/>
  <c r="AH20" s="1"/>
  <c r="AK20" s="1"/>
  <c r="V14"/>
  <c r="V36"/>
  <c r="AH36" s="1"/>
  <c r="AK36" s="1"/>
  <c r="V28"/>
  <c r="AH28" s="1"/>
  <c r="V21"/>
  <c r="AH21" s="1"/>
  <c r="V11"/>
  <c r="AH11" s="1"/>
  <c r="V7"/>
  <c r="AH7" s="1"/>
  <c r="V5"/>
  <c r="AH5" s="1"/>
  <c r="V15"/>
  <c r="AH15" s="1"/>
  <c r="AK15" s="1"/>
  <c r="R27"/>
  <c r="R30"/>
  <c r="R33"/>
  <c r="R24"/>
  <c r="R18"/>
  <c r="R15"/>
  <c r="R21"/>
  <c r="R3"/>
  <c r="R12"/>
  <c r="R9"/>
  <c r="R36"/>
  <c r="R6"/>
  <c r="U36"/>
  <c r="U28"/>
  <c r="U35"/>
  <c r="U30"/>
  <c r="U26"/>
  <c r="U16"/>
  <c r="U23"/>
  <c r="U18"/>
  <c r="U4"/>
  <c r="U12"/>
  <c r="U11"/>
  <c r="U7"/>
  <c r="AA34" i="30"/>
  <c r="AA30"/>
  <c r="AA37"/>
  <c r="AA29"/>
  <c r="AA18"/>
  <c r="AA16"/>
  <c r="AA24"/>
  <c r="AA14"/>
  <c r="AA23"/>
  <c r="AA10"/>
  <c r="AA5"/>
  <c r="AA6"/>
  <c r="U32"/>
  <c r="U27"/>
  <c r="U38"/>
  <c r="U34"/>
  <c r="U20"/>
  <c r="U14"/>
  <c r="U25"/>
  <c r="U22"/>
  <c r="U15"/>
  <c r="U6"/>
  <c r="U3"/>
  <c r="U10"/>
  <c r="AC32"/>
  <c r="AC27"/>
  <c r="AC34"/>
  <c r="AC24"/>
  <c r="AC23"/>
  <c r="AC19"/>
  <c r="AC12"/>
  <c r="AC37"/>
  <c r="AC4"/>
  <c r="AC15"/>
  <c r="AC11"/>
  <c r="AC8"/>
  <c r="W26"/>
  <c r="W37"/>
  <c r="W33"/>
  <c r="W32"/>
  <c r="AJ32" s="1"/>
  <c r="W27"/>
  <c r="W21"/>
  <c r="W16"/>
  <c r="W20"/>
  <c r="W12"/>
  <c r="W10"/>
  <c r="W7"/>
  <c r="W5"/>
  <c r="AJ5" s="1"/>
  <c r="T33"/>
  <c r="T28"/>
  <c r="T31"/>
  <c r="T38"/>
  <c r="T15"/>
  <c r="T25"/>
  <c r="T23"/>
  <c r="T12"/>
  <c r="T10"/>
  <c r="T8"/>
  <c r="T5"/>
  <c r="T18"/>
  <c r="Z34"/>
  <c r="Z30"/>
  <c r="Z29"/>
  <c r="Z25"/>
  <c r="Z36"/>
  <c r="Z21"/>
  <c r="Z17"/>
  <c r="Z4"/>
  <c r="Z20"/>
  <c r="Z12"/>
  <c r="Z10"/>
  <c r="Z8"/>
  <c r="Y36"/>
  <c r="AL36" s="1"/>
  <c r="Y35"/>
  <c r="AL35" s="1"/>
  <c r="Y31"/>
  <c r="AL31" s="1"/>
  <c r="Y27"/>
  <c r="AL27" s="1"/>
  <c r="Y24"/>
  <c r="AL24" s="1"/>
  <c r="Y20"/>
  <c r="AL20" s="1"/>
  <c r="Y23"/>
  <c r="AL23" s="1"/>
  <c r="Y13"/>
  <c r="AL13" s="1"/>
  <c r="Y16"/>
  <c r="AL16" s="1"/>
  <c r="Y3"/>
  <c r="AL3" s="1"/>
  <c r="Y10"/>
  <c r="AL10" s="1"/>
  <c r="Y8"/>
  <c r="AL8" s="1"/>
  <c r="R35"/>
  <c r="R38"/>
  <c r="R26"/>
  <c r="R29"/>
  <c r="R23"/>
  <c r="R32"/>
  <c r="R17"/>
  <c r="R20"/>
  <c r="R14"/>
  <c r="R11"/>
  <c r="R8"/>
  <c r="R5"/>
  <c r="AD13"/>
  <c r="AD4"/>
  <c r="AD3"/>
  <c r="AD14"/>
  <c r="AD12"/>
  <c r="AD11"/>
  <c r="AD10"/>
  <c r="AD9"/>
  <c r="AD8"/>
  <c r="AD7"/>
  <c r="AD5"/>
  <c r="AD6"/>
  <c r="Z35"/>
  <c r="Z31"/>
  <c r="Z27"/>
  <c r="Z26"/>
  <c r="Z37"/>
  <c r="Z13"/>
  <c r="Z22"/>
  <c r="Z18"/>
  <c r="Z15"/>
  <c r="Z11"/>
  <c r="Z5"/>
  <c r="Z6"/>
  <c r="X25"/>
  <c r="X36"/>
  <c r="X32"/>
  <c r="X27"/>
  <c r="X34"/>
  <c r="X17"/>
  <c r="X23"/>
  <c r="X13"/>
  <c r="X9"/>
  <c r="X7"/>
  <c r="X5"/>
  <c r="X18"/>
  <c r="S38"/>
  <c r="S29"/>
  <c r="S32"/>
  <c r="S35"/>
  <c r="AF35" s="1"/>
  <c r="S18"/>
  <c r="S21"/>
  <c r="S15"/>
  <c r="S24"/>
  <c r="S13"/>
  <c r="AF13" s="1"/>
  <c r="S10"/>
  <c r="AF10" s="1"/>
  <c r="S7"/>
  <c r="AF7" s="1"/>
  <c r="S4"/>
  <c r="AF4" s="1"/>
  <c r="V35"/>
  <c r="V37"/>
  <c r="V29"/>
  <c r="V25"/>
  <c r="AH25" s="1"/>
  <c r="V32"/>
  <c r="AH32" s="1"/>
  <c r="V22"/>
  <c r="V18"/>
  <c r="V16"/>
  <c r="V3"/>
  <c r="V12"/>
  <c r="V9"/>
  <c r="AH9" s="1"/>
  <c r="V8"/>
  <c r="AB37"/>
  <c r="AB33"/>
  <c r="AB29"/>
  <c r="AB25"/>
  <c r="AB30"/>
  <c r="AB15"/>
  <c r="AB20"/>
  <c r="AB23"/>
  <c r="AB13"/>
  <c r="AB11"/>
  <c r="AB7"/>
  <c r="AI7" s="1"/>
  <c r="AB3"/>
  <c r="AA38"/>
  <c r="AA25"/>
  <c r="AA21"/>
  <c r="AA17"/>
  <c r="AA35"/>
  <c r="AA31"/>
  <c r="AA27"/>
  <c r="AA19"/>
  <c r="AA3"/>
  <c r="AA12"/>
  <c r="AA11"/>
  <c r="AA7"/>
  <c r="U31"/>
  <c r="U29"/>
  <c r="U24"/>
  <c r="U37"/>
  <c r="U19"/>
  <c r="U17"/>
  <c r="U33"/>
  <c r="U21"/>
  <c r="U13"/>
  <c r="U9"/>
  <c r="U8"/>
  <c r="U5"/>
  <c r="Y32"/>
  <c r="AL32" s="1"/>
  <c r="Y28"/>
  <c r="AL28" s="1"/>
  <c r="Y37"/>
  <c r="AL37" s="1"/>
  <c r="Y25"/>
  <c r="AL25" s="1"/>
  <c r="Y14"/>
  <c r="AL14" s="1"/>
  <c r="Y33"/>
  <c r="AL33" s="1"/>
  <c r="Y18"/>
  <c r="AL18" s="1"/>
  <c r="Y6"/>
  <c r="AL6" s="1"/>
  <c r="Y17"/>
  <c r="AL17" s="1"/>
  <c r="Y4"/>
  <c r="AL4" s="1"/>
  <c r="Y21"/>
  <c r="AL21" s="1"/>
  <c r="Y11"/>
  <c r="AL11" s="1"/>
  <c r="R27"/>
  <c r="R30"/>
  <c r="R33"/>
  <c r="R18"/>
  <c r="R21"/>
  <c r="R15"/>
  <c r="R24"/>
  <c r="R3"/>
  <c r="R12"/>
  <c r="R9"/>
  <c r="R36"/>
  <c r="R6"/>
  <c r="AC28"/>
  <c r="AC35"/>
  <c r="AC38"/>
  <c r="AC30"/>
  <c r="AC20"/>
  <c r="AC6"/>
  <c r="AC21"/>
  <c r="AC16"/>
  <c r="AC13"/>
  <c r="AC25"/>
  <c r="AC5"/>
  <c r="AC9"/>
  <c r="Z38"/>
  <c r="Z33"/>
  <c r="Z32"/>
  <c r="Z23"/>
  <c r="Z19"/>
  <c r="Z28"/>
  <c r="Z16"/>
  <c r="Z24"/>
  <c r="Z14"/>
  <c r="Z3"/>
  <c r="Z9"/>
  <c r="Z7"/>
  <c r="W38"/>
  <c r="W34"/>
  <c r="AJ34" s="1"/>
  <c r="W30"/>
  <c r="W28"/>
  <c r="W22"/>
  <c r="W18"/>
  <c r="W17"/>
  <c r="W24"/>
  <c r="W3"/>
  <c r="W13"/>
  <c r="W11"/>
  <c r="W8"/>
  <c r="S30"/>
  <c r="S33"/>
  <c r="AF33" s="1"/>
  <c r="S25"/>
  <c r="AF25" s="1"/>
  <c r="S36"/>
  <c r="AF36" s="1"/>
  <c r="S22"/>
  <c r="AF22" s="1"/>
  <c r="S27"/>
  <c r="AF27" s="1"/>
  <c r="S16"/>
  <c r="AF16" s="1"/>
  <c r="S14"/>
  <c r="AF14" s="1"/>
  <c r="S11"/>
  <c r="S8"/>
  <c r="AF8" s="1"/>
  <c r="S5"/>
  <c r="S19"/>
  <c r="AF19" s="1"/>
  <c r="T29"/>
  <c r="T36"/>
  <c r="T32"/>
  <c r="T21"/>
  <c r="T16"/>
  <c r="T34"/>
  <c r="T19"/>
  <c r="T13"/>
  <c r="T11"/>
  <c r="T6"/>
  <c r="T26"/>
  <c r="T3"/>
  <c r="AB31"/>
  <c r="AB27"/>
  <c r="AB21"/>
  <c r="AB16"/>
  <c r="AI16" s="1"/>
  <c r="AB26"/>
  <c r="AB14"/>
  <c r="AB38"/>
  <c r="AB9"/>
  <c r="AB8"/>
  <c r="AB34"/>
  <c r="AI34" s="1"/>
  <c r="AB18"/>
  <c r="AB4"/>
  <c r="Y38"/>
  <c r="AL38" s="1"/>
  <c r="Y34"/>
  <c r="AL34" s="1"/>
  <c r="Y30"/>
  <c r="AL30" s="1"/>
  <c r="Y26"/>
  <c r="AL26" s="1"/>
  <c r="Y19"/>
  <c r="AL19" s="1"/>
  <c r="Y22"/>
  <c r="AL22" s="1"/>
  <c r="Y29"/>
  <c r="AL29" s="1"/>
  <c r="Y15"/>
  <c r="AL15" s="1"/>
  <c r="Y12"/>
  <c r="AL12" s="1"/>
  <c r="Y5"/>
  <c r="AL5" s="1"/>
  <c r="Y9"/>
  <c r="AL9" s="1"/>
  <c r="Y7"/>
  <c r="AL7" s="1"/>
  <c r="AD35"/>
  <c r="AD31"/>
  <c r="AD27"/>
  <c r="AD38"/>
  <c r="AD34"/>
  <c r="AD30"/>
  <c r="AD37"/>
  <c r="AD33"/>
  <c r="AD29"/>
  <c r="AD36"/>
  <c r="AD28"/>
  <c r="AD32"/>
  <c r="X33"/>
  <c r="X29"/>
  <c r="X31"/>
  <c r="X16"/>
  <c r="X24"/>
  <c r="X20"/>
  <c r="X38"/>
  <c r="X22"/>
  <c r="X12"/>
  <c r="X11"/>
  <c r="X6"/>
  <c r="X4"/>
  <c r="V31"/>
  <c r="AH31" s="1"/>
  <c r="V34"/>
  <c r="AH34" s="1"/>
  <c r="V36"/>
  <c r="V28"/>
  <c r="V21"/>
  <c r="V15"/>
  <c r="V24"/>
  <c r="AH24" s="1"/>
  <c r="V20"/>
  <c r="V14"/>
  <c r="V11"/>
  <c r="AH11" s="1"/>
  <c r="V7"/>
  <c r="V5"/>
  <c r="AH5" s="1"/>
  <c r="AA26"/>
  <c r="AA33"/>
  <c r="AA36"/>
  <c r="AA32"/>
  <c r="AA28"/>
  <c r="AA22"/>
  <c r="AA15"/>
  <c r="AA20"/>
  <c r="AA9"/>
  <c r="AA8"/>
  <c r="AA13"/>
  <c r="AA4"/>
  <c r="S34"/>
  <c r="AF34" s="1"/>
  <c r="S26"/>
  <c r="AF26" s="1"/>
  <c r="S37"/>
  <c r="AF37" s="1"/>
  <c r="S28"/>
  <c r="AF28" s="1"/>
  <c r="S31"/>
  <c r="AF31" s="1"/>
  <c r="S17"/>
  <c r="AF17" s="1"/>
  <c r="S20"/>
  <c r="S3"/>
  <c r="S12"/>
  <c r="AF12" s="1"/>
  <c r="S9"/>
  <c r="AF9" s="1"/>
  <c r="S6"/>
  <c r="S23"/>
  <c r="AF23" s="1"/>
  <c r="U36"/>
  <c r="U28"/>
  <c r="U35"/>
  <c r="U30"/>
  <c r="U26"/>
  <c r="U23"/>
  <c r="U18"/>
  <c r="U16"/>
  <c r="U4"/>
  <c r="U12"/>
  <c r="U11"/>
  <c r="U7"/>
  <c r="AD26"/>
  <c r="AD25"/>
  <c r="AD23"/>
  <c r="AD19"/>
  <c r="AD22"/>
  <c r="AD18"/>
  <c r="AD21"/>
  <c r="AD17"/>
  <c r="AD16"/>
  <c r="AD15"/>
  <c r="AD24"/>
  <c r="AD20"/>
  <c r="AC36"/>
  <c r="AC31"/>
  <c r="AC26"/>
  <c r="AC14"/>
  <c r="AC33"/>
  <c r="AC29"/>
  <c r="AC22"/>
  <c r="AC18"/>
  <c r="AC17"/>
  <c r="AC3"/>
  <c r="AC10"/>
  <c r="AG10" s="1"/>
  <c r="AC7"/>
  <c r="X37"/>
  <c r="X28"/>
  <c r="X35"/>
  <c r="X21"/>
  <c r="X15"/>
  <c r="X30"/>
  <c r="X14"/>
  <c r="X26"/>
  <c r="X19"/>
  <c r="X10"/>
  <c r="X8"/>
  <c r="X3"/>
  <c r="W29"/>
  <c r="W25"/>
  <c r="AJ25" s="1"/>
  <c r="W36"/>
  <c r="W15"/>
  <c r="AJ15" s="1"/>
  <c r="W14"/>
  <c r="AJ14" s="1"/>
  <c r="W35"/>
  <c r="AJ35" s="1"/>
  <c r="W19"/>
  <c r="AJ19" s="1"/>
  <c r="W9"/>
  <c r="AJ9" s="1"/>
  <c r="W31"/>
  <c r="AJ31" s="1"/>
  <c r="W23"/>
  <c r="AJ23" s="1"/>
  <c r="W6"/>
  <c r="AJ6" s="1"/>
  <c r="W4"/>
  <c r="V27"/>
  <c r="V38"/>
  <c r="AH38" s="1"/>
  <c r="V30"/>
  <c r="V26"/>
  <c r="AH26" s="1"/>
  <c r="V33"/>
  <c r="AH33" s="1"/>
  <c r="V23"/>
  <c r="AH23" s="1"/>
  <c r="AK23" s="1"/>
  <c r="V19"/>
  <c r="AH19" s="1"/>
  <c r="V17"/>
  <c r="V4"/>
  <c r="V13"/>
  <c r="AH13" s="1"/>
  <c r="V10"/>
  <c r="V6"/>
  <c r="AH6" s="1"/>
  <c r="T37"/>
  <c r="T35"/>
  <c r="T27"/>
  <c r="T17"/>
  <c r="T24"/>
  <c r="T20"/>
  <c r="T14"/>
  <c r="T30"/>
  <c r="T9"/>
  <c r="T7"/>
  <c r="AG7" s="1"/>
  <c r="T22"/>
  <c r="T4"/>
  <c r="AI13"/>
  <c r="AG22"/>
  <c r="AG34"/>
  <c r="AB36"/>
  <c r="AB32"/>
  <c r="AB28"/>
  <c r="AB35"/>
  <c r="AB17"/>
  <c r="AB24"/>
  <c r="AB19"/>
  <c r="AB12"/>
  <c r="AB10"/>
  <c r="AB5"/>
  <c r="AB22"/>
  <c r="AI22" s="1"/>
  <c r="AB6"/>
  <c r="W26" i="29"/>
  <c r="AJ26" s="1"/>
  <c r="W37"/>
  <c r="AJ37" s="1"/>
  <c r="W33"/>
  <c r="W32"/>
  <c r="AJ32" s="1"/>
  <c r="W27"/>
  <c r="W21"/>
  <c r="AJ21" s="1"/>
  <c r="W20"/>
  <c r="W12"/>
  <c r="W10"/>
  <c r="AJ10" s="1"/>
  <c r="W7"/>
  <c r="W5"/>
  <c r="W16"/>
  <c r="AJ16" s="1"/>
  <c r="T37"/>
  <c r="T35"/>
  <c r="T30"/>
  <c r="T24"/>
  <c r="T20"/>
  <c r="T27"/>
  <c r="T22"/>
  <c r="T14"/>
  <c r="T17"/>
  <c r="T9"/>
  <c r="T7"/>
  <c r="T4"/>
  <c r="AC28"/>
  <c r="AC35"/>
  <c r="AC38"/>
  <c r="AC30"/>
  <c r="AC25"/>
  <c r="AC21"/>
  <c r="AC16"/>
  <c r="AC13"/>
  <c r="AC9"/>
  <c r="AC5"/>
  <c r="AC6"/>
  <c r="AC20"/>
  <c r="Y32"/>
  <c r="AL32" s="1"/>
  <c r="Y28"/>
  <c r="AL28" s="1"/>
  <c r="Y37"/>
  <c r="AL37" s="1"/>
  <c r="Y25"/>
  <c r="AL25" s="1"/>
  <c r="Y18"/>
  <c r="AL18" s="1"/>
  <c r="Y33"/>
  <c r="AL33" s="1"/>
  <c r="Y21"/>
  <c r="AL21" s="1"/>
  <c r="Y17"/>
  <c r="AL17" s="1"/>
  <c r="Y11"/>
  <c r="AL11" s="1"/>
  <c r="Y6"/>
  <c r="AL6" s="1"/>
  <c r="Y4"/>
  <c r="AL4" s="1"/>
  <c r="Y14"/>
  <c r="AL14" s="1"/>
  <c r="S30"/>
  <c r="AF30" s="1"/>
  <c r="S33"/>
  <c r="AF33" s="1"/>
  <c r="S25"/>
  <c r="S36"/>
  <c r="AF36" s="1"/>
  <c r="S27"/>
  <c r="AF27" s="1"/>
  <c r="S19"/>
  <c r="S16"/>
  <c r="S14"/>
  <c r="S22"/>
  <c r="S11"/>
  <c r="S8"/>
  <c r="S5"/>
  <c r="AD6"/>
  <c r="AD4"/>
  <c r="AD14"/>
  <c r="AD3"/>
  <c r="AD12"/>
  <c r="AD8"/>
  <c r="AD5"/>
  <c r="AD13"/>
  <c r="AD11"/>
  <c r="AD7"/>
  <c r="AD9"/>
  <c r="AD10"/>
  <c r="X33"/>
  <c r="X29"/>
  <c r="X31"/>
  <c r="X24"/>
  <c r="X20"/>
  <c r="X22"/>
  <c r="X38"/>
  <c r="X12"/>
  <c r="X11"/>
  <c r="X16"/>
  <c r="X6"/>
  <c r="AJ6" s="1"/>
  <c r="X4"/>
  <c r="AJ4" s="1"/>
  <c r="V31"/>
  <c r="AH31" s="1"/>
  <c r="V34"/>
  <c r="V28"/>
  <c r="AH28" s="1"/>
  <c r="V21"/>
  <c r="AH21" s="1"/>
  <c r="V36"/>
  <c r="V24"/>
  <c r="V20"/>
  <c r="V15"/>
  <c r="AH15" s="1"/>
  <c r="V14"/>
  <c r="AH14" s="1"/>
  <c r="V11"/>
  <c r="V7"/>
  <c r="V5"/>
  <c r="V27"/>
  <c r="V38"/>
  <c r="AH38" s="1"/>
  <c r="V30"/>
  <c r="AH30" s="1"/>
  <c r="V26"/>
  <c r="AH26" s="1"/>
  <c r="V33"/>
  <c r="AH33" s="1"/>
  <c r="V17"/>
  <c r="V6"/>
  <c r="AH6" s="1"/>
  <c r="V19"/>
  <c r="AH19" s="1"/>
  <c r="V10"/>
  <c r="AH10" s="1"/>
  <c r="V23"/>
  <c r="V13"/>
  <c r="V4"/>
  <c r="AH4" s="1"/>
  <c r="U32"/>
  <c r="U27"/>
  <c r="U38"/>
  <c r="U34"/>
  <c r="U22"/>
  <c r="U25"/>
  <c r="U10"/>
  <c r="U20"/>
  <c r="U6"/>
  <c r="U15"/>
  <c r="U14"/>
  <c r="U3"/>
  <c r="R35"/>
  <c r="R38"/>
  <c r="R26"/>
  <c r="R29"/>
  <c r="R17"/>
  <c r="R32"/>
  <c r="R20"/>
  <c r="R23"/>
  <c r="R14"/>
  <c r="R11"/>
  <c r="R5"/>
  <c r="R8"/>
  <c r="AC36"/>
  <c r="AC31"/>
  <c r="AC29"/>
  <c r="AC33"/>
  <c r="AC26"/>
  <c r="AC22"/>
  <c r="AC18"/>
  <c r="AC17"/>
  <c r="AC10"/>
  <c r="AC7"/>
  <c r="AC3"/>
  <c r="AC14"/>
  <c r="AJ35"/>
  <c r="AB37"/>
  <c r="AB33"/>
  <c r="AI33" s="1"/>
  <c r="AB29"/>
  <c r="AB25"/>
  <c r="AB30"/>
  <c r="AB20"/>
  <c r="AB23"/>
  <c r="AB15"/>
  <c r="AB13"/>
  <c r="AB11"/>
  <c r="AB7"/>
  <c r="AB3"/>
  <c r="AD35"/>
  <c r="AD31"/>
  <c r="AD27"/>
  <c r="AD38"/>
  <c r="AD34"/>
  <c r="AD30"/>
  <c r="AD37"/>
  <c r="AD33"/>
  <c r="AD36"/>
  <c r="AD28"/>
  <c r="AD32"/>
  <c r="AD29"/>
  <c r="AA34"/>
  <c r="AA30"/>
  <c r="AA37"/>
  <c r="AA29"/>
  <c r="AA24"/>
  <c r="AA23"/>
  <c r="AA16"/>
  <c r="AA14"/>
  <c r="AA18"/>
  <c r="AA10"/>
  <c r="AA5"/>
  <c r="AA6"/>
  <c r="R31"/>
  <c r="R34"/>
  <c r="R37"/>
  <c r="R22"/>
  <c r="R16"/>
  <c r="R28"/>
  <c r="R25"/>
  <c r="R7"/>
  <c r="R10"/>
  <c r="R13"/>
  <c r="R4"/>
  <c r="R19"/>
  <c r="Z34"/>
  <c r="Z30"/>
  <c r="Z36"/>
  <c r="Z29"/>
  <c r="Z21"/>
  <c r="Z17"/>
  <c r="Z20"/>
  <c r="Z4"/>
  <c r="Z12"/>
  <c r="Z8"/>
  <c r="Z25"/>
  <c r="Z10"/>
  <c r="X25"/>
  <c r="AJ25" s="1"/>
  <c r="X36"/>
  <c r="AJ36" s="1"/>
  <c r="X32"/>
  <c r="X34"/>
  <c r="X23"/>
  <c r="X18"/>
  <c r="X17"/>
  <c r="X27"/>
  <c r="X13"/>
  <c r="X9"/>
  <c r="AJ9" s="1"/>
  <c r="X7"/>
  <c r="X5"/>
  <c r="AA38"/>
  <c r="AA25"/>
  <c r="AA21"/>
  <c r="AA17"/>
  <c r="AA35"/>
  <c r="AA31"/>
  <c r="AA27"/>
  <c r="AA19"/>
  <c r="AA12"/>
  <c r="AA11"/>
  <c r="AA7"/>
  <c r="AA3"/>
  <c r="V35"/>
  <c r="AH35" s="1"/>
  <c r="V37"/>
  <c r="AH37" s="1"/>
  <c r="AK37" s="1"/>
  <c r="V22"/>
  <c r="AH22" s="1"/>
  <c r="V18"/>
  <c r="V32"/>
  <c r="AH32" s="1"/>
  <c r="V25"/>
  <c r="AH25" s="1"/>
  <c r="V16"/>
  <c r="AH16" s="1"/>
  <c r="V3"/>
  <c r="AH3" s="1"/>
  <c r="V9"/>
  <c r="V12"/>
  <c r="AH12" s="1"/>
  <c r="V8"/>
  <c r="AH8" s="1"/>
  <c r="V29"/>
  <c r="AH29" s="1"/>
  <c r="U31"/>
  <c r="U29"/>
  <c r="U19"/>
  <c r="U37"/>
  <c r="U21"/>
  <c r="U17"/>
  <c r="U13"/>
  <c r="U9"/>
  <c r="U8"/>
  <c r="U24"/>
  <c r="U5"/>
  <c r="U33"/>
  <c r="AC32"/>
  <c r="AC27"/>
  <c r="AC34"/>
  <c r="AC23"/>
  <c r="AC19"/>
  <c r="AC12"/>
  <c r="AC11"/>
  <c r="AC8"/>
  <c r="AC37"/>
  <c r="AC4"/>
  <c r="AC24"/>
  <c r="AC15"/>
  <c r="AG33"/>
  <c r="Y38"/>
  <c r="AL38" s="1"/>
  <c r="Y34"/>
  <c r="AL34" s="1"/>
  <c r="Y19"/>
  <c r="AL19" s="1"/>
  <c r="Y30"/>
  <c r="AL30" s="1"/>
  <c r="Y22"/>
  <c r="AL22" s="1"/>
  <c r="Y29"/>
  <c r="AL29" s="1"/>
  <c r="Y26"/>
  <c r="AL26" s="1"/>
  <c r="Y12"/>
  <c r="AL12" s="1"/>
  <c r="Y9"/>
  <c r="AL9" s="1"/>
  <c r="Y7"/>
  <c r="AL7" s="1"/>
  <c r="Y15"/>
  <c r="AL15" s="1"/>
  <c r="Y5"/>
  <c r="AL5" s="1"/>
  <c r="AJ31"/>
  <c r="AJ19"/>
  <c r="AJ29"/>
  <c r="S34"/>
  <c r="AF34" s="1"/>
  <c r="S26"/>
  <c r="AF26" s="1"/>
  <c r="S37"/>
  <c r="S31"/>
  <c r="AF31" s="1"/>
  <c r="S17"/>
  <c r="AF17" s="1"/>
  <c r="S28"/>
  <c r="S20"/>
  <c r="AF20" s="1"/>
  <c r="S23"/>
  <c r="S12"/>
  <c r="S9"/>
  <c r="S6"/>
  <c r="AF6" s="1"/>
  <c r="S3"/>
  <c r="AF3" s="1"/>
  <c r="AB31"/>
  <c r="AB27"/>
  <c r="AB38"/>
  <c r="AB26"/>
  <c r="AB18"/>
  <c r="AB16"/>
  <c r="AB14"/>
  <c r="AB34"/>
  <c r="AB9"/>
  <c r="AB8"/>
  <c r="AB21"/>
  <c r="AB4"/>
  <c r="Z38"/>
  <c r="Z33"/>
  <c r="Z32"/>
  <c r="Z16"/>
  <c r="Z28"/>
  <c r="Z24"/>
  <c r="Z19"/>
  <c r="Z23"/>
  <c r="Z14"/>
  <c r="Z9"/>
  <c r="Z3"/>
  <c r="Z7"/>
  <c r="AD26"/>
  <c r="AD22"/>
  <c r="AD18"/>
  <c r="AD25"/>
  <c r="AD21"/>
  <c r="AD17"/>
  <c r="AD16"/>
  <c r="AD15"/>
  <c r="AD24"/>
  <c r="AD20"/>
  <c r="AD19"/>
  <c r="AD23"/>
  <c r="Z35"/>
  <c r="Z31"/>
  <c r="Z27"/>
  <c r="Z26"/>
  <c r="Z37"/>
  <c r="Z22"/>
  <c r="Z18"/>
  <c r="Z15"/>
  <c r="Z6"/>
  <c r="Z13"/>
  <c r="Z5"/>
  <c r="Z11"/>
  <c r="W38"/>
  <c r="AJ38" s="1"/>
  <c r="W34"/>
  <c r="AJ34" s="1"/>
  <c r="W30"/>
  <c r="AJ30" s="1"/>
  <c r="W17"/>
  <c r="AJ17" s="1"/>
  <c r="W24"/>
  <c r="AJ24" s="1"/>
  <c r="W22"/>
  <c r="AJ22" s="1"/>
  <c r="W28"/>
  <c r="AJ28" s="1"/>
  <c r="W13"/>
  <c r="AJ13" s="1"/>
  <c r="W11"/>
  <c r="AJ11" s="1"/>
  <c r="W8"/>
  <c r="AJ8" s="1"/>
  <c r="W18"/>
  <c r="W3"/>
  <c r="AJ3" s="1"/>
  <c r="AA26"/>
  <c r="AA33"/>
  <c r="AA36"/>
  <c r="AA32"/>
  <c r="AA28"/>
  <c r="AA20"/>
  <c r="AA22"/>
  <c r="AA15"/>
  <c r="AA13"/>
  <c r="AA9"/>
  <c r="AA8"/>
  <c r="AA4"/>
  <c r="T29"/>
  <c r="T36"/>
  <c r="T32"/>
  <c r="T34"/>
  <c r="T19"/>
  <c r="T26"/>
  <c r="T21"/>
  <c r="T16"/>
  <c r="T13"/>
  <c r="T11"/>
  <c r="T6"/>
  <c r="T3"/>
  <c r="U36"/>
  <c r="U28"/>
  <c r="U35"/>
  <c r="U23"/>
  <c r="U26"/>
  <c r="U18"/>
  <c r="U16"/>
  <c r="U30"/>
  <c r="U12"/>
  <c r="U11"/>
  <c r="U7"/>
  <c r="U4"/>
  <c r="Y36"/>
  <c r="AL36" s="1"/>
  <c r="Y35"/>
  <c r="AL35" s="1"/>
  <c r="Y31"/>
  <c r="AL31" s="1"/>
  <c r="Y27"/>
  <c r="AL27" s="1"/>
  <c r="Y23"/>
  <c r="AL23" s="1"/>
  <c r="Y16"/>
  <c r="AL16" s="1"/>
  <c r="Y24"/>
  <c r="AL24" s="1"/>
  <c r="Y20"/>
  <c r="AL20" s="1"/>
  <c r="Y13"/>
  <c r="AL13" s="1"/>
  <c r="Y10"/>
  <c r="AL10" s="1"/>
  <c r="Y8"/>
  <c r="AL8" s="1"/>
  <c r="Y3"/>
  <c r="AL3" s="1"/>
  <c r="AJ14"/>
  <c r="AJ23"/>
  <c r="S38"/>
  <c r="AF38" s="1"/>
  <c r="S29"/>
  <c r="AF29" s="1"/>
  <c r="S32"/>
  <c r="AF32" s="1"/>
  <c r="S35"/>
  <c r="S21"/>
  <c r="AF21" s="1"/>
  <c r="S24"/>
  <c r="AF24" s="1"/>
  <c r="S18"/>
  <c r="AF18" s="1"/>
  <c r="S15"/>
  <c r="AF15" s="1"/>
  <c r="S13"/>
  <c r="S10"/>
  <c r="AF10" s="1"/>
  <c r="S7"/>
  <c r="AF7" s="1"/>
  <c r="S4"/>
  <c r="AB36"/>
  <c r="AB32"/>
  <c r="AB28"/>
  <c r="AB35"/>
  <c r="AB24"/>
  <c r="AB19"/>
  <c r="AB22"/>
  <c r="AB12"/>
  <c r="AB10"/>
  <c r="AB5"/>
  <c r="AB6"/>
  <c r="AB17"/>
  <c r="Y32" i="28"/>
  <c r="AL32" s="1"/>
  <c r="Y37"/>
  <c r="AL37" s="1"/>
  <c r="Y25"/>
  <c r="AL25" s="1"/>
  <c r="Y18"/>
  <c r="AL18" s="1"/>
  <c r="Y21"/>
  <c r="AL21" s="1"/>
  <c r="Y17"/>
  <c r="AL17" s="1"/>
  <c r="Y33"/>
  <c r="AL33" s="1"/>
  <c r="Y4"/>
  <c r="AL4" s="1"/>
  <c r="Y14"/>
  <c r="AL14" s="1"/>
  <c r="Y28"/>
  <c r="AL28" s="1"/>
  <c r="Y11"/>
  <c r="AL11" s="1"/>
  <c r="Y6"/>
  <c r="AL6" s="1"/>
  <c r="T36"/>
  <c r="T32"/>
  <c r="T19"/>
  <c r="T34"/>
  <c r="T29"/>
  <c r="T26"/>
  <c r="T21"/>
  <c r="T16"/>
  <c r="T6"/>
  <c r="T3"/>
  <c r="T13"/>
  <c r="T11"/>
  <c r="Z35"/>
  <c r="Z31"/>
  <c r="Z26"/>
  <c r="Z37"/>
  <c r="Z15"/>
  <c r="Z22"/>
  <c r="Z27"/>
  <c r="Z13"/>
  <c r="Z11"/>
  <c r="Z5"/>
  <c r="Z18"/>
  <c r="Z6"/>
  <c r="AB36"/>
  <c r="AB32"/>
  <c r="AB28"/>
  <c r="AB35"/>
  <c r="AB19"/>
  <c r="AB22"/>
  <c r="AB17"/>
  <c r="AB6"/>
  <c r="AB12"/>
  <c r="AB10"/>
  <c r="AB24"/>
  <c r="AB5"/>
  <c r="AD26"/>
  <c r="AD25"/>
  <c r="AD21"/>
  <c r="AD17"/>
  <c r="AD16"/>
  <c r="AD15"/>
  <c r="AD24"/>
  <c r="AD20"/>
  <c r="AD23"/>
  <c r="AD19"/>
  <c r="AD18"/>
  <c r="AD22"/>
  <c r="S33"/>
  <c r="S25"/>
  <c r="S36"/>
  <c r="S30"/>
  <c r="AF30" s="1"/>
  <c r="S19"/>
  <c r="S27"/>
  <c r="S22"/>
  <c r="S11"/>
  <c r="AF11" s="1"/>
  <c r="S8"/>
  <c r="S5"/>
  <c r="S16"/>
  <c r="S14"/>
  <c r="AF14" s="1"/>
  <c r="X37"/>
  <c r="X28"/>
  <c r="X35"/>
  <c r="X26"/>
  <c r="X19"/>
  <c r="X30"/>
  <c r="X21"/>
  <c r="X15"/>
  <c r="X14"/>
  <c r="X3"/>
  <c r="X10"/>
  <c r="X8"/>
  <c r="Z38"/>
  <c r="Z33"/>
  <c r="Z32"/>
  <c r="Z16"/>
  <c r="Z24"/>
  <c r="Z28"/>
  <c r="Z23"/>
  <c r="Z19"/>
  <c r="Z14"/>
  <c r="Z9"/>
  <c r="Z7"/>
  <c r="Z3"/>
  <c r="AA33"/>
  <c r="AA36"/>
  <c r="AA32"/>
  <c r="AA28"/>
  <c r="AA20"/>
  <c r="AA22"/>
  <c r="AA26"/>
  <c r="AA13"/>
  <c r="AA9"/>
  <c r="AA8"/>
  <c r="AA4"/>
  <c r="AA15"/>
  <c r="Y38"/>
  <c r="AL38" s="1"/>
  <c r="Y34"/>
  <c r="AL34" s="1"/>
  <c r="Y30"/>
  <c r="AL30" s="1"/>
  <c r="Y26"/>
  <c r="AL26" s="1"/>
  <c r="Y22"/>
  <c r="AL22" s="1"/>
  <c r="Y15"/>
  <c r="AL15" s="1"/>
  <c r="Y29"/>
  <c r="AL29" s="1"/>
  <c r="Y19"/>
  <c r="AL19" s="1"/>
  <c r="Y12"/>
  <c r="AL12" s="1"/>
  <c r="Y9"/>
  <c r="AL9" s="1"/>
  <c r="Y7"/>
  <c r="AL7" s="1"/>
  <c r="Y5"/>
  <c r="AL5" s="1"/>
  <c r="W37"/>
  <c r="AJ37" s="1"/>
  <c r="W33"/>
  <c r="W32"/>
  <c r="AJ32" s="1"/>
  <c r="W27"/>
  <c r="AJ27" s="1"/>
  <c r="W20"/>
  <c r="W26"/>
  <c r="W16"/>
  <c r="W12"/>
  <c r="AJ12" s="1"/>
  <c r="W10"/>
  <c r="AJ10" s="1"/>
  <c r="W7"/>
  <c r="AJ7" s="1"/>
  <c r="W5"/>
  <c r="AJ5" s="1"/>
  <c r="W21"/>
  <c r="AJ21" s="1"/>
  <c r="R30"/>
  <c r="R33"/>
  <c r="R21"/>
  <c r="R24"/>
  <c r="R18"/>
  <c r="R12"/>
  <c r="R9"/>
  <c r="R27"/>
  <c r="R6"/>
  <c r="R36"/>
  <c r="R3"/>
  <c r="R15"/>
  <c r="V38"/>
  <c r="V30"/>
  <c r="AH30" s="1"/>
  <c r="V26"/>
  <c r="V33"/>
  <c r="AH33" s="1"/>
  <c r="V17"/>
  <c r="AH17" s="1"/>
  <c r="V27"/>
  <c r="AH27" s="1"/>
  <c r="V23"/>
  <c r="AH23" s="1"/>
  <c r="V19"/>
  <c r="AH19" s="1"/>
  <c r="AK19" s="1"/>
  <c r="V13"/>
  <c r="AH13" s="1"/>
  <c r="V10"/>
  <c r="AH10" s="1"/>
  <c r="V6"/>
  <c r="V4"/>
  <c r="AH4" s="1"/>
  <c r="U32"/>
  <c r="U27"/>
  <c r="U38"/>
  <c r="U34"/>
  <c r="U22"/>
  <c r="U15"/>
  <c r="U25"/>
  <c r="U20"/>
  <c r="U14"/>
  <c r="U10"/>
  <c r="U6"/>
  <c r="U3"/>
  <c r="AC32"/>
  <c r="AC27"/>
  <c r="AC34"/>
  <c r="AC15"/>
  <c r="AC24"/>
  <c r="AC19"/>
  <c r="AC4"/>
  <c r="AC37"/>
  <c r="AC23"/>
  <c r="AC12"/>
  <c r="AC11"/>
  <c r="AC8"/>
  <c r="AA38"/>
  <c r="AA25"/>
  <c r="AA19"/>
  <c r="AA35"/>
  <c r="AA31"/>
  <c r="AA27"/>
  <c r="AA12"/>
  <c r="AA11"/>
  <c r="AA7"/>
  <c r="AA21"/>
  <c r="AA17"/>
  <c r="AA3"/>
  <c r="W29"/>
  <c r="W25"/>
  <c r="AJ25" s="1"/>
  <c r="W36"/>
  <c r="AJ36" s="1"/>
  <c r="W23"/>
  <c r="AJ23" s="1"/>
  <c r="W19"/>
  <c r="AJ19" s="1"/>
  <c r="W35"/>
  <c r="AJ35" s="1"/>
  <c r="W15"/>
  <c r="W9"/>
  <c r="AJ9" s="1"/>
  <c r="W6"/>
  <c r="W31"/>
  <c r="W4"/>
  <c r="W14"/>
  <c r="AJ14" s="1"/>
  <c r="V35"/>
  <c r="AH35" s="1"/>
  <c r="V37"/>
  <c r="AH37" s="1"/>
  <c r="V29"/>
  <c r="V25"/>
  <c r="AH25" s="1"/>
  <c r="V16"/>
  <c r="V32"/>
  <c r="AH32" s="1"/>
  <c r="AK32" s="1"/>
  <c r="V22"/>
  <c r="V12"/>
  <c r="AH12" s="1"/>
  <c r="AK12" s="1"/>
  <c r="V9"/>
  <c r="AH9" s="1"/>
  <c r="V8"/>
  <c r="V18"/>
  <c r="AH18" s="1"/>
  <c r="V3"/>
  <c r="AH3" s="1"/>
  <c r="AD35"/>
  <c r="AD31"/>
  <c r="AD38"/>
  <c r="AD34"/>
  <c r="AD30"/>
  <c r="AD37"/>
  <c r="AD33"/>
  <c r="AD29"/>
  <c r="AD36"/>
  <c r="AD28"/>
  <c r="AD27"/>
  <c r="AD32"/>
  <c r="AC35"/>
  <c r="AC38"/>
  <c r="AC30"/>
  <c r="AC28"/>
  <c r="AC21"/>
  <c r="AC16"/>
  <c r="AC25"/>
  <c r="AC20"/>
  <c r="AC13"/>
  <c r="AC9"/>
  <c r="AC5"/>
  <c r="AC6"/>
  <c r="X33"/>
  <c r="X31"/>
  <c r="X22"/>
  <c r="X16"/>
  <c r="X38"/>
  <c r="X24"/>
  <c r="X20"/>
  <c r="X6"/>
  <c r="X4"/>
  <c r="X12"/>
  <c r="X11"/>
  <c r="X29"/>
  <c r="S34"/>
  <c r="S37"/>
  <c r="S28"/>
  <c r="S31"/>
  <c r="AF31" s="1"/>
  <c r="S20"/>
  <c r="S23"/>
  <c r="S12"/>
  <c r="AF12" s="1"/>
  <c r="S9"/>
  <c r="AF9" s="1"/>
  <c r="S26"/>
  <c r="S17"/>
  <c r="S6"/>
  <c r="AF6" s="1"/>
  <c r="S3"/>
  <c r="AF3" s="1"/>
  <c r="AA34"/>
  <c r="AA37"/>
  <c r="AA29"/>
  <c r="AA24"/>
  <c r="AA30"/>
  <c r="AA23"/>
  <c r="AA18"/>
  <c r="AA10"/>
  <c r="AA5"/>
  <c r="AA6"/>
  <c r="AA16"/>
  <c r="AA14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13"/>
  <c r="AL13" s="1"/>
  <c r="Y10"/>
  <c r="AL10" s="1"/>
  <c r="Y8"/>
  <c r="AL8" s="1"/>
  <c r="Y3"/>
  <c r="AL3" s="1"/>
  <c r="AB37"/>
  <c r="AB33"/>
  <c r="AB30"/>
  <c r="AB23"/>
  <c r="AB29"/>
  <c r="AB15"/>
  <c r="AB3"/>
  <c r="AB20"/>
  <c r="AB13"/>
  <c r="AB11"/>
  <c r="AB7"/>
  <c r="AB25"/>
  <c r="R31"/>
  <c r="R34"/>
  <c r="R37"/>
  <c r="R25"/>
  <c r="R16"/>
  <c r="R28"/>
  <c r="R19"/>
  <c r="R13"/>
  <c r="R10"/>
  <c r="R7"/>
  <c r="R22"/>
  <c r="R4"/>
  <c r="V31"/>
  <c r="AH31" s="1"/>
  <c r="V34"/>
  <c r="AH34" s="1"/>
  <c r="V28"/>
  <c r="AH28" s="1"/>
  <c r="V21"/>
  <c r="AH21" s="1"/>
  <c r="AK21" s="1"/>
  <c r="V24"/>
  <c r="AH24" s="1"/>
  <c r="V20"/>
  <c r="AH20" s="1"/>
  <c r="V36"/>
  <c r="AH36" s="1"/>
  <c r="AK36" s="1"/>
  <c r="V14"/>
  <c r="AH14" s="1"/>
  <c r="AK14" s="1"/>
  <c r="V15"/>
  <c r="V11"/>
  <c r="AH11" s="1"/>
  <c r="V7"/>
  <c r="AH7" s="1"/>
  <c r="AK7" s="1"/>
  <c r="V5"/>
  <c r="AH5" s="1"/>
  <c r="AK5" s="1"/>
  <c r="U31"/>
  <c r="U29"/>
  <c r="U37"/>
  <c r="U21"/>
  <c r="U17"/>
  <c r="U24"/>
  <c r="U19"/>
  <c r="U13"/>
  <c r="U9"/>
  <c r="U8"/>
  <c r="U5"/>
  <c r="U33"/>
  <c r="AD14"/>
  <c r="AD13"/>
  <c r="AD12"/>
  <c r="AD11"/>
  <c r="AD10"/>
  <c r="AD9"/>
  <c r="AD8"/>
  <c r="AD7"/>
  <c r="AD5"/>
  <c r="AD6"/>
  <c r="AD3"/>
  <c r="AD4"/>
  <c r="AC36"/>
  <c r="AC31"/>
  <c r="AC26"/>
  <c r="AC29"/>
  <c r="AC22"/>
  <c r="AC18"/>
  <c r="AC33"/>
  <c r="AC17"/>
  <c r="AC14"/>
  <c r="AC10"/>
  <c r="AC7"/>
  <c r="AC3"/>
  <c r="T33"/>
  <c r="T28"/>
  <c r="T31"/>
  <c r="T38"/>
  <c r="T23"/>
  <c r="T18"/>
  <c r="T15"/>
  <c r="T25"/>
  <c r="T5"/>
  <c r="T12"/>
  <c r="T10"/>
  <c r="T8"/>
  <c r="S38"/>
  <c r="S29"/>
  <c r="S32"/>
  <c r="S35"/>
  <c r="AF35" s="1"/>
  <c r="S24"/>
  <c r="S18"/>
  <c r="AF18" s="1"/>
  <c r="S21"/>
  <c r="AF21" s="1"/>
  <c r="S13"/>
  <c r="AF13" s="1"/>
  <c r="S10"/>
  <c r="AF10" s="1"/>
  <c r="S7"/>
  <c r="AF7" s="1"/>
  <c r="S15"/>
  <c r="S4"/>
  <c r="AF4" s="1"/>
  <c r="Z34"/>
  <c r="Z30"/>
  <c r="Z29"/>
  <c r="Z25"/>
  <c r="Z21"/>
  <c r="Z17"/>
  <c r="Z36"/>
  <c r="Z20"/>
  <c r="Z12"/>
  <c r="Z10"/>
  <c r="Z8"/>
  <c r="Z4"/>
  <c r="W38"/>
  <c r="AJ38" s="1"/>
  <c r="W34"/>
  <c r="AJ34" s="1"/>
  <c r="W28"/>
  <c r="AJ28" s="1"/>
  <c r="W24"/>
  <c r="AJ24" s="1"/>
  <c r="W22"/>
  <c r="AJ22" s="1"/>
  <c r="W18"/>
  <c r="AJ18" s="1"/>
  <c r="W30"/>
  <c r="AJ30" s="1"/>
  <c r="W17"/>
  <c r="AJ17" s="1"/>
  <c r="W13"/>
  <c r="AJ13" s="1"/>
  <c r="W11"/>
  <c r="AJ11" s="1"/>
  <c r="W8"/>
  <c r="W3"/>
  <c r="AJ3" s="1"/>
  <c r="AB31"/>
  <c r="AB27"/>
  <c r="AB18"/>
  <c r="AB38"/>
  <c r="AB26"/>
  <c r="AB21"/>
  <c r="AB16"/>
  <c r="AB34"/>
  <c r="AB4"/>
  <c r="AB14"/>
  <c r="AB9"/>
  <c r="AB8"/>
  <c r="R35"/>
  <c r="R38"/>
  <c r="R26"/>
  <c r="R29"/>
  <c r="R17"/>
  <c r="R20"/>
  <c r="R32"/>
  <c r="R23"/>
  <c r="R14"/>
  <c r="R11"/>
  <c r="R8"/>
  <c r="R5"/>
  <c r="U36"/>
  <c r="U35"/>
  <c r="U30"/>
  <c r="U26"/>
  <c r="U18"/>
  <c r="U28"/>
  <c r="U16"/>
  <c r="U12"/>
  <c r="U11"/>
  <c r="U7"/>
  <c r="U23"/>
  <c r="U4"/>
  <c r="S20" i="27"/>
  <c r="S17"/>
  <c r="S37"/>
  <c r="S3"/>
  <c r="S23"/>
  <c r="S6"/>
  <c r="S9"/>
  <c r="S28"/>
  <c r="AF28" s="1"/>
  <c r="AB37"/>
  <c r="AB33"/>
  <c r="AB29"/>
  <c r="AB25"/>
  <c r="AB23"/>
  <c r="AB15"/>
  <c r="AB20"/>
  <c r="AB3"/>
  <c r="AB11"/>
  <c r="AB7"/>
  <c r="AB30"/>
  <c r="AB13"/>
  <c r="AD35"/>
  <c r="AD31"/>
  <c r="AD27"/>
  <c r="AD38"/>
  <c r="AD32"/>
  <c r="AD29"/>
  <c r="AD33"/>
  <c r="AD30"/>
  <c r="AD34"/>
  <c r="AD37"/>
  <c r="AD36"/>
  <c r="AD28"/>
  <c r="X33"/>
  <c r="X29"/>
  <c r="X38"/>
  <c r="X24"/>
  <c r="X16"/>
  <c r="X4"/>
  <c r="X20"/>
  <c r="X31"/>
  <c r="X6"/>
  <c r="X22"/>
  <c r="X12"/>
  <c r="AJ12" s="1"/>
  <c r="X11"/>
  <c r="AA38"/>
  <c r="AA27"/>
  <c r="AA35"/>
  <c r="AA31"/>
  <c r="AA25"/>
  <c r="AA21"/>
  <c r="AA17"/>
  <c r="AA12"/>
  <c r="AA19"/>
  <c r="AA11"/>
  <c r="AA7"/>
  <c r="AA3"/>
  <c r="W38"/>
  <c r="AJ38" s="1"/>
  <c r="W34"/>
  <c r="W30"/>
  <c r="W28"/>
  <c r="AJ28" s="1"/>
  <c r="W22"/>
  <c r="AJ22" s="1"/>
  <c r="W18"/>
  <c r="W17"/>
  <c r="W24"/>
  <c r="AJ24" s="1"/>
  <c r="W8"/>
  <c r="W11"/>
  <c r="W3"/>
  <c r="W13"/>
  <c r="AJ13" s="1"/>
  <c r="AJ33"/>
  <c r="S30"/>
  <c r="S22"/>
  <c r="S33"/>
  <c r="S36"/>
  <c r="S25"/>
  <c r="S16"/>
  <c r="S27"/>
  <c r="S14"/>
  <c r="S8"/>
  <c r="S19"/>
  <c r="S11"/>
  <c r="S5"/>
  <c r="AC32"/>
  <c r="AC37"/>
  <c r="AC24"/>
  <c r="AC23"/>
  <c r="AC27"/>
  <c r="AC34"/>
  <c r="AC19"/>
  <c r="AC12"/>
  <c r="AC11"/>
  <c r="AC8"/>
  <c r="AC4"/>
  <c r="AC15"/>
  <c r="V31"/>
  <c r="V34"/>
  <c r="V36"/>
  <c r="V28"/>
  <c r="V11"/>
  <c r="V7"/>
  <c r="V5"/>
  <c r="V21"/>
  <c r="V15"/>
  <c r="V14"/>
  <c r="V24"/>
  <c r="V20"/>
  <c r="AH20" s="1"/>
  <c r="U33"/>
  <c r="U24"/>
  <c r="U31"/>
  <c r="U37"/>
  <c r="U19"/>
  <c r="U13"/>
  <c r="U9"/>
  <c r="U8"/>
  <c r="U5"/>
  <c r="U21"/>
  <c r="U29"/>
  <c r="U17"/>
  <c r="AD26"/>
  <c r="AD23"/>
  <c r="AD22"/>
  <c r="AD21"/>
  <c r="AD19"/>
  <c r="AD25"/>
  <c r="AD18"/>
  <c r="AD24"/>
  <c r="AD17"/>
  <c r="AD15"/>
  <c r="AD20"/>
  <c r="AD16"/>
  <c r="X37"/>
  <c r="X26"/>
  <c r="AJ26" s="1"/>
  <c r="X30"/>
  <c r="X15"/>
  <c r="X21"/>
  <c r="X14"/>
  <c r="X3"/>
  <c r="X19"/>
  <c r="X28"/>
  <c r="X10"/>
  <c r="AJ10" s="1"/>
  <c r="X8"/>
  <c r="X35"/>
  <c r="T33"/>
  <c r="T25"/>
  <c r="T31"/>
  <c r="T28"/>
  <c r="T23"/>
  <c r="T15"/>
  <c r="T38"/>
  <c r="T5"/>
  <c r="T18"/>
  <c r="T12"/>
  <c r="T8"/>
  <c r="T10"/>
  <c r="AD13"/>
  <c r="AD12"/>
  <c r="AD11"/>
  <c r="AD10"/>
  <c r="AD9"/>
  <c r="AD8"/>
  <c r="AD7"/>
  <c r="AD5"/>
  <c r="AD6"/>
  <c r="AD3"/>
  <c r="AD14"/>
  <c r="AD4"/>
  <c r="X25"/>
  <c r="X32"/>
  <c r="AJ32" s="1"/>
  <c r="X27"/>
  <c r="AJ27" s="1"/>
  <c r="X17"/>
  <c r="X23"/>
  <c r="X36"/>
  <c r="X34"/>
  <c r="X13"/>
  <c r="X9"/>
  <c r="X7"/>
  <c r="AJ7" s="1"/>
  <c r="X5"/>
  <c r="AJ5" s="1"/>
  <c r="X18"/>
  <c r="AA26"/>
  <c r="AA22"/>
  <c r="AA36"/>
  <c r="AA28"/>
  <c r="AA32"/>
  <c r="AA15"/>
  <c r="AA4"/>
  <c r="AA20"/>
  <c r="AA8"/>
  <c r="AA33"/>
  <c r="AA13"/>
  <c r="AA9"/>
  <c r="W36"/>
  <c r="W35"/>
  <c r="AJ35" s="1"/>
  <c r="W31"/>
  <c r="W25"/>
  <c r="W29"/>
  <c r="AJ29" s="1"/>
  <c r="W6"/>
  <c r="AJ6" s="1"/>
  <c r="W15"/>
  <c r="AJ15" s="1"/>
  <c r="W4"/>
  <c r="AJ4" s="1"/>
  <c r="W23"/>
  <c r="AJ23" s="1"/>
  <c r="W14"/>
  <c r="AJ14" s="1"/>
  <c r="W19"/>
  <c r="AJ19" s="1"/>
  <c r="W9"/>
  <c r="AJ21"/>
  <c r="T29"/>
  <c r="T26"/>
  <c r="T36"/>
  <c r="T34"/>
  <c r="T21"/>
  <c r="T16"/>
  <c r="T3"/>
  <c r="T19"/>
  <c r="T11"/>
  <c r="T32"/>
  <c r="T13"/>
  <c r="T6"/>
  <c r="Y36"/>
  <c r="AL36" s="1"/>
  <c r="Y24"/>
  <c r="AL24" s="1"/>
  <c r="Y27"/>
  <c r="AL27" s="1"/>
  <c r="Y23"/>
  <c r="AL23" s="1"/>
  <c r="Y20"/>
  <c r="AL20" s="1"/>
  <c r="Y3"/>
  <c r="AL3" s="1"/>
  <c r="Y13"/>
  <c r="AL13" s="1"/>
  <c r="Y10"/>
  <c r="AL10" s="1"/>
  <c r="Y8"/>
  <c r="AL8" s="1"/>
  <c r="Y35"/>
  <c r="AL35" s="1"/>
  <c r="Y31"/>
  <c r="AL31" s="1"/>
  <c r="Y16"/>
  <c r="AL16" s="1"/>
  <c r="R35"/>
  <c r="R38"/>
  <c r="R23"/>
  <c r="R32"/>
  <c r="R29"/>
  <c r="R26"/>
  <c r="R11"/>
  <c r="R8"/>
  <c r="R5"/>
  <c r="R17"/>
  <c r="R20"/>
  <c r="R14"/>
  <c r="Z30"/>
  <c r="Z34"/>
  <c r="Z12"/>
  <c r="Z10"/>
  <c r="Z8"/>
  <c r="Z36"/>
  <c r="Z29"/>
  <c r="Z25"/>
  <c r="Z21"/>
  <c r="Z20"/>
  <c r="Z4"/>
  <c r="Z17"/>
  <c r="V35"/>
  <c r="AH35" s="1"/>
  <c r="V37"/>
  <c r="AH37" s="1"/>
  <c r="V25"/>
  <c r="V22"/>
  <c r="AH22" s="1"/>
  <c r="V12"/>
  <c r="AH12" s="1"/>
  <c r="V9"/>
  <c r="V8"/>
  <c r="V32"/>
  <c r="V29"/>
  <c r="AH29" s="1"/>
  <c r="V18"/>
  <c r="AH18" s="1"/>
  <c r="V3"/>
  <c r="V16"/>
  <c r="AH16" s="1"/>
  <c r="U36"/>
  <c r="U28"/>
  <c r="U30"/>
  <c r="U35"/>
  <c r="U23"/>
  <c r="U12"/>
  <c r="U11"/>
  <c r="U7"/>
  <c r="U26"/>
  <c r="U4"/>
  <c r="U16"/>
  <c r="U18"/>
  <c r="AJ20"/>
  <c r="AJ37"/>
  <c r="Y32"/>
  <c r="AL32" s="1"/>
  <c r="Y28"/>
  <c r="AL28" s="1"/>
  <c r="Y33"/>
  <c r="AL33" s="1"/>
  <c r="Y21"/>
  <c r="AL21" s="1"/>
  <c r="Y14"/>
  <c r="AL14" s="1"/>
  <c r="Y11"/>
  <c r="AL11" s="1"/>
  <c r="Y18"/>
  <c r="AL18" s="1"/>
  <c r="Y4"/>
  <c r="AL4" s="1"/>
  <c r="Y37"/>
  <c r="AL37" s="1"/>
  <c r="Y25"/>
  <c r="AL25" s="1"/>
  <c r="Y17"/>
  <c r="AL17" s="1"/>
  <c r="Y6"/>
  <c r="AL6" s="1"/>
  <c r="S38"/>
  <c r="AF38" s="1"/>
  <c r="S32"/>
  <c r="AF32" s="1"/>
  <c r="S29"/>
  <c r="S24"/>
  <c r="S18"/>
  <c r="S35"/>
  <c r="AF35" s="1"/>
  <c r="S21"/>
  <c r="S15"/>
  <c r="S4"/>
  <c r="S13"/>
  <c r="AF13" s="1"/>
  <c r="S7"/>
  <c r="S10"/>
  <c r="AC36"/>
  <c r="AC29"/>
  <c r="AC26"/>
  <c r="AC22"/>
  <c r="AC14"/>
  <c r="AC3"/>
  <c r="AC33"/>
  <c r="AC31"/>
  <c r="AC10"/>
  <c r="AC7"/>
  <c r="AC18"/>
  <c r="AC17"/>
  <c r="V27"/>
  <c r="AH27" s="1"/>
  <c r="V23"/>
  <c r="AH23" s="1"/>
  <c r="AK23" s="1"/>
  <c r="V38"/>
  <c r="AH38" s="1"/>
  <c r="V19"/>
  <c r="AH19" s="1"/>
  <c r="V13"/>
  <c r="AH13" s="1"/>
  <c r="V10"/>
  <c r="AH10" s="1"/>
  <c r="V26"/>
  <c r="V33"/>
  <c r="AH33" s="1"/>
  <c r="AK33" s="1"/>
  <c r="V30"/>
  <c r="V6"/>
  <c r="AH6" s="1"/>
  <c r="AK6" s="1"/>
  <c r="V17"/>
  <c r="AH17" s="1"/>
  <c r="V4"/>
  <c r="AH4" s="1"/>
  <c r="AF23"/>
  <c r="U32"/>
  <c r="U27"/>
  <c r="U34"/>
  <c r="U38"/>
  <c r="U25"/>
  <c r="U22"/>
  <c r="U20"/>
  <c r="U14"/>
  <c r="U3"/>
  <c r="U10"/>
  <c r="U15"/>
  <c r="U6"/>
  <c r="AB34"/>
  <c r="AB31"/>
  <c r="AB38"/>
  <c r="AB26"/>
  <c r="AB16"/>
  <c r="AB4"/>
  <c r="AB21"/>
  <c r="AB14"/>
  <c r="AB18"/>
  <c r="AB8"/>
  <c r="AB27"/>
  <c r="AB9"/>
  <c r="AC28"/>
  <c r="AC38"/>
  <c r="AC25"/>
  <c r="AC20"/>
  <c r="AC30"/>
  <c r="AC35"/>
  <c r="AC21"/>
  <c r="AC13"/>
  <c r="AC9"/>
  <c r="AC5"/>
  <c r="AC16"/>
  <c r="AC6"/>
  <c r="R31"/>
  <c r="AF31" s="1"/>
  <c r="R37"/>
  <c r="R28"/>
  <c r="R25"/>
  <c r="R22"/>
  <c r="R19"/>
  <c r="R13"/>
  <c r="R10"/>
  <c r="R7"/>
  <c r="R34"/>
  <c r="AF34" s="1"/>
  <c r="R16"/>
  <c r="R4"/>
  <c r="AA34"/>
  <c r="AA30"/>
  <c r="AA37"/>
  <c r="AA29"/>
  <c r="AA24"/>
  <c r="AA18"/>
  <c r="AA6"/>
  <c r="AA23"/>
  <c r="AA16"/>
  <c r="AA14"/>
  <c r="AA10"/>
  <c r="AA5"/>
  <c r="AJ16"/>
  <c r="T37"/>
  <c r="T30"/>
  <c r="T27"/>
  <c r="T24"/>
  <c r="T35"/>
  <c r="T17"/>
  <c r="T4"/>
  <c r="T22"/>
  <c r="T20"/>
  <c r="T14"/>
  <c r="T7"/>
  <c r="T9"/>
  <c r="Y29"/>
  <c r="AL29" s="1"/>
  <c r="Y26"/>
  <c r="AL26" s="1"/>
  <c r="Y30"/>
  <c r="AL30" s="1"/>
  <c r="Y34"/>
  <c r="AL34" s="1"/>
  <c r="Y22"/>
  <c r="AL22" s="1"/>
  <c r="Y19"/>
  <c r="AL19" s="1"/>
  <c r="Y12"/>
  <c r="AL12" s="1"/>
  <c r="Y9"/>
  <c r="AL9" s="1"/>
  <c r="Y7"/>
  <c r="AL7" s="1"/>
  <c r="Y5"/>
  <c r="AL5" s="1"/>
  <c r="Y38"/>
  <c r="AL38" s="1"/>
  <c r="Y15"/>
  <c r="AL15" s="1"/>
  <c r="R27"/>
  <c r="R36"/>
  <c r="R12"/>
  <c r="R9"/>
  <c r="AF9" s="1"/>
  <c r="R21"/>
  <c r="R24"/>
  <c r="R18"/>
  <c r="R6"/>
  <c r="AF6" s="1"/>
  <c r="R33"/>
  <c r="R30"/>
  <c r="R3"/>
  <c r="AF3" s="1"/>
  <c r="R15"/>
  <c r="Z33"/>
  <c r="Z23"/>
  <c r="Z19"/>
  <c r="Z9"/>
  <c r="Z7"/>
  <c r="Z32"/>
  <c r="Z24"/>
  <c r="Z38"/>
  <c r="Z28"/>
  <c r="Z16"/>
  <c r="Z3"/>
  <c r="Z14"/>
  <c r="AF20"/>
  <c r="AF17"/>
  <c r="AF37"/>
  <c r="AA22" i="26"/>
  <c r="AA13"/>
  <c r="AA27"/>
  <c r="AA19"/>
  <c r="AA36"/>
  <c r="W21"/>
  <c r="AA15"/>
  <c r="AA20"/>
  <c r="AA4"/>
  <c r="W32"/>
  <c r="W16"/>
  <c r="W20"/>
  <c r="W7"/>
  <c r="W5"/>
  <c r="W37"/>
  <c r="W12"/>
  <c r="W33"/>
  <c r="AA35"/>
  <c r="AA3"/>
  <c r="W26"/>
  <c r="AC36"/>
  <c r="AC33"/>
  <c r="AC31"/>
  <c r="AC29"/>
  <c r="AC17"/>
  <c r="AC22"/>
  <c r="AC14"/>
  <c r="AC3"/>
  <c r="AC7"/>
  <c r="AC18"/>
  <c r="AC10"/>
  <c r="AC26"/>
  <c r="Y32"/>
  <c r="AL32" s="1"/>
  <c r="Y28"/>
  <c r="AL28" s="1"/>
  <c r="Y37"/>
  <c r="AL37" s="1"/>
  <c r="Y25"/>
  <c r="AL25" s="1"/>
  <c r="Y21"/>
  <c r="AL21" s="1"/>
  <c r="Y17"/>
  <c r="AL17" s="1"/>
  <c r="Y4"/>
  <c r="AL4" s="1"/>
  <c r="Y33"/>
  <c r="AL33" s="1"/>
  <c r="Y14"/>
  <c r="AL14" s="1"/>
  <c r="Y18"/>
  <c r="AL18" s="1"/>
  <c r="Y6"/>
  <c r="AL6" s="1"/>
  <c r="Y11"/>
  <c r="AL11" s="1"/>
  <c r="X25"/>
  <c r="AJ25" s="1"/>
  <c r="X36"/>
  <c r="X34"/>
  <c r="X18"/>
  <c r="X17"/>
  <c r="X32"/>
  <c r="AJ32" s="1"/>
  <c r="X23"/>
  <c r="AJ23" s="1"/>
  <c r="X27"/>
  <c r="AJ27" s="1"/>
  <c r="X5"/>
  <c r="AJ5" s="1"/>
  <c r="X13"/>
  <c r="X7"/>
  <c r="X9"/>
  <c r="AJ9" s="1"/>
  <c r="W38"/>
  <c r="W34"/>
  <c r="W30"/>
  <c r="W24"/>
  <c r="W13"/>
  <c r="AJ13" s="1"/>
  <c r="W11"/>
  <c r="W8"/>
  <c r="W28"/>
  <c r="W22"/>
  <c r="W18"/>
  <c r="W17"/>
  <c r="W3"/>
  <c r="AB38"/>
  <c r="AB27"/>
  <c r="AB21"/>
  <c r="AB18"/>
  <c r="AI18" s="1"/>
  <c r="AB16"/>
  <c r="AB4"/>
  <c r="AB34"/>
  <c r="AB31"/>
  <c r="AB9"/>
  <c r="AB8"/>
  <c r="AB26"/>
  <c r="AB14"/>
  <c r="T29"/>
  <c r="T36"/>
  <c r="T34"/>
  <c r="T32"/>
  <c r="T6"/>
  <c r="T16"/>
  <c r="T26"/>
  <c r="T21"/>
  <c r="T13"/>
  <c r="T11"/>
  <c r="T19"/>
  <c r="T3"/>
  <c r="AC28"/>
  <c r="AC38"/>
  <c r="AC35"/>
  <c r="AC21"/>
  <c r="AC25"/>
  <c r="AC16"/>
  <c r="AC20"/>
  <c r="AC30"/>
  <c r="AC6"/>
  <c r="AC9"/>
  <c r="AC5"/>
  <c r="AC13"/>
  <c r="U37"/>
  <c r="U29"/>
  <c r="U21"/>
  <c r="U17"/>
  <c r="U31"/>
  <c r="U24"/>
  <c r="U33"/>
  <c r="U19"/>
  <c r="U5"/>
  <c r="U9"/>
  <c r="U8"/>
  <c r="U13"/>
  <c r="S34"/>
  <c r="AF34" s="1"/>
  <c r="S26"/>
  <c r="S37"/>
  <c r="AF37" s="1"/>
  <c r="S31"/>
  <c r="AF31" s="1"/>
  <c r="S28"/>
  <c r="AF28" s="1"/>
  <c r="S23"/>
  <c r="S12"/>
  <c r="AF12" s="1"/>
  <c r="S9"/>
  <c r="AF9" s="1"/>
  <c r="S6"/>
  <c r="S17"/>
  <c r="S3"/>
  <c r="AF3" s="1"/>
  <c r="S20"/>
  <c r="V31"/>
  <c r="V24"/>
  <c r="V34"/>
  <c r="AH34" s="1"/>
  <c r="V20"/>
  <c r="V14"/>
  <c r="V36"/>
  <c r="AH36" s="1"/>
  <c r="V21"/>
  <c r="V11"/>
  <c r="V7"/>
  <c r="V5"/>
  <c r="V28"/>
  <c r="V15"/>
  <c r="AB37"/>
  <c r="AB33"/>
  <c r="AB29"/>
  <c r="AB25"/>
  <c r="AB30"/>
  <c r="AB15"/>
  <c r="AB13"/>
  <c r="AB11"/>
  <c r="AB7"/>
  <c r="AB3"/>
  <c r="AB20"/>
  <c r="AB23"/>
  <c r="AI34"/>
  <c r="AB22"/>
  <c r="AB24"/>
  <c r="AB6"/>
  <c r="AB32"/>
  <c r="AB17"/>
  <c r="AB36"/>
  <c r="AB35"/>
  <c r="AB28"/>
  <c r="AB19"/>
  <c r="AB5"/>
  <c r="AB10"/>
  <c r="AB12"/>
  <c r="R35"/>
  <c r="R38"/>
  <c r="R26"/>
  <c r="R20"/>
  <c r="R14"/>
  <c r="R32"/>
  <c r="R11"/>
  <c r="R8"/>
  <c r="R5"/>
  <c r="R29"/>
  <c r="R23"/>
  <c r="R17"/>
  <c r="S30"/>
  <c r="AF30" s="1"/>
  <c r="S36"/>
  <c r="AF36" s="1"/>
  <c r="S25"/>
  <c r="AF25" s="1"/>
  <c r="S22"/>
  <c r="AF22" s="1"/>
  <c r="S19"/>
  <c r="AF19" s="1"/>
  <c r="S11"/>
  <c r="S8"/>
  <c r="S5"/>
  <c r="S33"/>
  <c r="AF33" s="1"/>
  <c r="S16"/>
  <c r="S27"/>
  <c r="AF27" s="1"/>
  <c r="S14"/>
  <c r="AC32"/>
  <c r="AC34"/>
  <c r="AC27"/>
  <c r="AC15"/>
  <c r="AC4"/>
  <c r="AC19"/>
  <c r="AC24"/>
  <c r="AC37"/>
  <c r="AC8"/>
  <c r="AC23"/>
  <c r="AC12"/>
  <c r="AC11"/>
  <c r="U32"/>
  <c r="U38"/>
  <c r="U27"/>
  <c r="U15"/>
  <c r="U34"/>
  <c r="U25"/>
  <c r="U20"/>
  <c r="U14"/>
  <c r="U3"/>
  <c r="U10"/>
  <c r="U22"/>
  <c r="U6"/>
  <c r="T37"/>
  <c r="T35"/>
  <c r="T22"/>
  <c r="T27"/>
  <c r="T17"/>
  <c r="T4"/>
  <c r="T24"/>
  <c r="T9"/>
  <c r="T20"/>
  <c r="T7"/>
  <c r="T14"/>
  <c r="T30"/>
  <c r="X37"/>
  <c r="AJ37" s="1"/>
  <c r="X35"/>
  <c r="AJ35" s="1"/>
  <c r="X28"/>
  <c r="X30"/>
  <c r="X26"/>
  <c r="X15"/>
  <c r="AJ15" s="1"/>
  <c r="X10"/>
  <c r="AJ10" s="1"/>
  <c r="X8"/>
  <c r="X3"/>
  <c r="X19"/>
  <c r="AJ19" s="1"/>
  <c r="X14"/>
  <c r="AJ14" s="1"/>
  <c r="X21"/>
  <c r="AJ21" s="1"/>
  <c r="V27"/>
  <c r="V38"/>
  <c r="V33"/>
  <c r="V30"/>
  <c r="AH30" s="1"/>
  <c r="V19"/>
  <c r="V13"/>
  <c r="AH13" s="1"/>
  <c r="V10"/>
  <c r="AH10" s="1"/>
  <c r="V17"/>
  <c r="V26"/>
  <c r="AH26" s="1"/>
  <c r="V23"/>
  <c r="V4"/>
  <c r="V6"/>
  <c r="Z38"/>
  <c r="Z32"/>
  <c r="Z24"/>
  <c r="Z33"/>
  <c r="Z28"/>
  <c r="Z23"/>
  <c r="Z14"/>
  <c r="Z3"/>
  <c r="Z19"/>
  <c r="Z9"/>
  <c r="Z7"/>
  <c r="Z16"/>
  <c r="AG9"/>
  <c r="AJ36"/>
  <c r="S38"/>
  <c r="AF38" s="1"/>
  <c r="S35"/>
  <c r="S32"/>
  <c r="AF32" s="1"/>
  <c r="S13"/>
  <c r="AF13" s="1"/>
  <c r="S10"/>
  <c r="AF10" s="1"/>
  <c r="S7"/>
  <c r="AF7" s="1"/>
  <c r="S29"/>
  <c r="AF29" s="1"/>
  <c r="S18"/>
  <c r="AF18" s="1"/>
  <c r="S24"/>
  <c r="AF24" s="1"/>
  <c r="S21"/>
  <c r="AF21" s="1"/>
  <c r="S15"/>
  <c r="S4"/>
  <c r="Z36"/>
  <c r="Z29"/>
  <c r="Z20"/>
  <c r="Z12"/>
  <c r="Z10"/>
  <c r="Z8"/>
  <c r="Z30"/>
  <c r="Z34"/>
  <c r="Z4"/>
  <c r="Z21"/>
  <c r="AG21" s="1"/>
  <c r="Z25"/>
  <c r="Z17"/>
  <c r="Z35"/>
  <c r="Z31"/>
  <c r="Z27"/>
  <c r="Z37"/>
  <c r="Z26"/>
  <c r="Z13"/>
  <c r="Z11"/>
  <c r="Z5"/>
  <c r="Z22"/>
  <c r="Z18"/>
  <c r="Z6"/>
  <c r="Z15"/>
  <c r="AG18"/>
  <c r="AG27"/>
  <c r="Y36"/>
  <c r="AL36" s="1"/>
  <c r="Y35"/>
  <c r="AL35" s="1"/>
  <c r="Y31"/>
  <c r="AL31" s="1"/>
  <c r="Y16"/>
  <c r="AL16" s="1"/>
  <c r="Y23"/>
  <c r="AL23" s="1"/>
  <c r="Y20"/>
  <c r="AL20" s="1"/>
  <c r="Y3"/>
  <c r="AL3" s="1"/>
  <c r="Y27"/>
  <c r="AL27" s="1"/>
  <c r="Y13"/>
  <c r="AL13" s="1"/>
  <c r="Y10"/>
  <c r="AL10" s="1"/>
  <c r="Y24"/>
  <c r="AL24" s="1"/>
  <c r="Y8"/>
  <c r="AL8" s="1"/>
  <c r="U36"/>
  <c r="U28"/>
  <c r="U26"/>
  <c r="U23"/>
  <c r="U16"/>
  <c r="U4"/>
  <c r="U35"/>
  <c r="U30"/>
  <c r="U7"/>
  <c r="U12"/>
  <c r="U11"/>
  <c r="U18"/>
  <c r="T33"/>
  <c r="T25"/>
  <c r="T31"/>
  <c r="T38"/>
  <c r="T18"/>
  <c r="T23"/>
  <c r="T15"/>
  <c r="T8"/>
  <c r="T28"/>
  <c r="T10"/>
  <c r="T12"/>
  <c r="T5"/>
  <c r="X33"/>
  <c r="X29"/>
  <c r="AJ29" s="1"/>
  <c r="X31"/>
  <c r="AJ31" s="1"/>
  <c r="X22"/>
  <c r="X6"/>
  <c r="AJ6" s="1"/>
  <c r="X16"/>
  <c r="AJ16" s="1"/>
  <c r="X4"/>
  <c r="AJ4" s="1"/>
  <c r="X20"/>
  <c r="X12"/>
  <c r="X38"/>
  <c r="X11"/>
  <c r="X24"/>
  <c r="V35"/>
  <c r="V32"/>
  <c r="AH32" s="1"/>
  <c r="V29"/>
  <c r="V25"/>
  <c r="V3"/>
  <c r="V37"/>
  <c r="V12"/>
  <c r="V9"/>
  <c r="V8"/>
  <c r="AH8" s="1"/>
  <c r="V22"/>
  <c r="V18"/>
  <c r="V16"/>
  <c r="AD25" i="25"/>
  <c r="AD21"/>
  <c r="AD17"/>
  <c r="AD16"/>
  <c r="AD15"/>
  <c r="AD26"/>
  <c r="AD24"/>
  <c r="AD20"/>
  <c r="AD23"/>
  <c r="AD19"/>
  <c r="AD18"/>
  <c r="AD22"/>
  <c r="X25"/>
  <c r="X36"/>
  <c r="X32"/>
  <c r="X27"/>
  <c r="X34"/>
  <c r="X23"/>
  <c r="X18"/>
  <c r="X17"/>
  <c r="X13"/>
  <c r="X9"/>
  <c r="X7"/>
  <c r="X5"/>
  <c r="V35"/>
  <c r="V37"/>
  <c r="V29"/>
  <c r="V25"/>
  <c r="AH25" s="1"/>
  <c r="V16"/>
  <c r="V32"/>
  <c r="AH32" s="1"/>
  <c r="V22"/>
  <c r="V12"/>
  <c r="V18"/>
  <c r="AH18" s="1"/>
  <c r="V3"/>
  <c r="V9"/>
  <c r="V8"/>
  <c r="Z38"/>
  <c r="Z33"/>
  <c r="Z32"/>
  <c r="Z16"/>
  <c r="Z28"/>
  <c r="Z24"/>
  <c r="Z14"/>
  <c r="Z23"/>
  <c r="Z19"/>
  <c r="Z3"/>
  <c r="Z9"/>
  <c r="Z7"/>
  <c r="AB37"/>
  <c r="AB33"/>
  <c r="AB29"/>
  <c r="AB25"/>
  <c r="AB30"/>
  <c r="AB23"/>
  <c r="AB15"/>
  <c r="AB3"/>
  <c r="AB13"/>
  <c r="AB11"/>
  <c r="AB7"/>
  <c r="AB20"/>
  <c r="AD35"/>
  <c r="AD31"/>
  <c r="AD27"/>
  <c r="AD38"/>
  <c r="AD34"/>
  <c r="AD30"/>
  <c r="AD37"/>
  <c r="AD33"/>
  <c r="AD29"/>
  <c r="AD36"/>
  <c r="AD28"/>
  <c r="AD32"/>
  <c r="Z34"/>
  <c r="Z30"/>
  <c r="Z29"/>
  <c r="Z25"/>
  <c r="Z21"/>
  <c r="Z17"/>
  <c r="Z36"/>
  <c r="Z20"/>
  <c r="Z4"/>
  <c r="Z12"/>
  <c r="Z8"/>
  <c r="Z10"/>
  <c r="T33"/>
  <c r="T25"/>
  <c r="T28"/>
  <c r="T31"/>
  <c r="T38"/>
  <c r="T23"/>
  <c r="T18"/>
  <c r="T15"/>
  <c r="T12"/>
  <c r="T10"/>
  <c r="T8"/>
  <c r="T5"/>
  <c r="W29"/>
  <c r="W36"/>
  <c r="AJ36" s="1"/>
  <c r="W14"/>
  <c r="W25"/>
  <c r="AJ25" s="1"/>
  <c r="W23"/>
  <c r="AJ23" s="1"/>
  <c r="W19"/>
  <c r="W35"/>
  <c r="W4"/>
  <c r="W31"/>
  <c r="W9"/>
  <c r="AJ9" s="1"/>
  <c r="W15"/>
  <c r="W6"/>
  <c r="AJ6" s="1"/>
  <c r="U32"/>
  <c r="U38"/>
  <c r="U34"/>
  <c r="U22"/>
  <c r="U27"/>
  <c r="U15"/>
  <c r="U25"/>
  <c r="U20"/>
  <c r="U14"/>
  <c r="U10"/>
  <c r="U6"/>
  <c r="U3"/>
  <c r="AA26"/>
  <c r="AA33"/>
  <c r="AA36"/>
  <c r="AA32"/>
  <c r="AA28"/>
  <c r="AA20"/>
  <c r="AA22"/>
  <c r="AA4"/>
  <c r="AA15"/>
  <c r="AA13"/>
  <c r="AA9"/>
  <c r="AA8"/>
  <c r="Y38"/>
  <c r="AL38" s="1"/>
  <c r="Y34"/>
  <c r="AL34" s="1"/>
  <c r="Y30"/>
  <c r="AL30" s="1"/>
  <c r="Y26"/>
  <c r="AL26" s="1"/>
  <c r="Y22"/>
  <c r="AL22" s="1"/>
  <c r="Y15"/>
  <c r="AL15" s="1"/>
  <c r="Y19"/>
  <c r="AL19" s="1"/>
  <c r="Y12"/>
  <c r="AL12" s="1"/>
  <c r="Y9"/>
  <c r="AL9" s="1"/>
  <c r="Y7"/>
  <c r="AL7" s="1"/>
  <c r="Y5"/>
  <c r="AL5" s="1"/>
  <c r="Y29"/>
  <c r="AL29" s="1"/>
  <c r="AB31"/>
  <c r="AB27"/>
  <c r="AB18"/>
  <c r="AB38"/>
  <c r="AB26"/>
  <c r="AB21"/>
  <c r="AB16"/>
  <c r="AB34"/>
  <c r="AB9"/>
  <c r="AB8"/>
  <c r="AB14"/>
  <c r="AB4"/>
  <c r="S38"/>
  <c r="S29"/>
  <c r="S32"/>
  <c r="S35"/>
  <c r="AF35" s="1"/>
  <c r="S24"/>
  <c r="S18"/>
  <c r="S15"/>
  <c r="S4"/>
  <c r="AF4" s="1"/>
  <c r="S21"/>
  <c r="S13"/>
  <c r="S10"/>
  <c r="S7"/>
  <c r="AF7" s="1"/>
  <c r="R35"/>
  <c r="R38"/>
  <c r="R29"/>
  <c r="R17"/>
  <c r="R20"/>
  <c r="R32"/>
  <c r="R23"/>
  <c r="R26"/>
  <c r="R11"/>
  <c r="R14"/>
  <c r="R5"/>
  <c r="R8"/>
  <c r="AD14"/>
  <c r="AD6"/>
  <c r="AD4"/>
  <c r="AD12"/>
  <c r="AD11"/>
  <c r="AD3"/>
  <c r="AD13"/>
  <c r="AD8"/>
  <c r="AD5"/>
  <c r="AD7"/>
  <c r="AD10"/>
  <c r="AD9"/>
  <c r="X37"/>
  <c r="X28"/>
  <c r="X35"/>
  <c r="X26"/>
  <c r="X19"/>
  <c r="X30"/>
  <c r="X21"/>
  <c r="X15"/>
  <c r="X3"/>
  <c r="X14"/>
  <c r="X10"/>
  <c r="X8"/>
  <c r="T29"/>
  <c r="T36"/>
  <c r="T32"/>
  <c r="T19"/>
  <c r="T34"/>
  <c r="T26"/>
  <c r="T21"/>
  <c r="T16"/>
  <c r="T3"/>
  <c r="T13"/>
  <c r="T11"/>
  <c r="T6"/>
  <c r="V27"/>
  <c r="V38"/>
  <c r="V30"/>
  <c r="V33"/>
  <c r="AH33" s="1"/>
  <c r="V17"/>
  <c r="V26"/>
  <c r="V23"/>
  <c r="AH23" s="1"/>
  <c r="V19"/>
  <c r="AH19" s="1"/>
  <c r="V6"/>
  <c r="V4"/>
  <c r="V13"/>
  <c r="AH13" s="1"/>
  <c r="V10"/>
  <c r="AH10" s="1"/>
  <c r="AK10" s="1"/>
  <c r="U31"/>
  <c r="U29"/>
  <c r="U37"/>
  <c r="U21"/>
  <c r="U17"/>
  <c r="U24"/>
  <c r="U13"/>
  <c r="U9"/>
  <c r="U8"/>
  <c r="U5"/>
  <c r="U33"/>
  <c r="U19"/>
  <c r="AA34"/>
  <c r="AA30"/>
  <c r="AA37"/>
  <c r="AA29"/>
  <c r="AA24"/>
  <c r="AA14"/>
  <c r="AA23"/>
  <c r="AA18"/>
  <c r="AA16"/>
  <c r="AA10"/>
  <c r="AA5"/>
  <c r="AA6"/>
  <c r="Y36"/>
  <c r="AL36" s="1"/>
  <c r="Y35"/>
  <c r="AL35" s="1"/>
  <c r="Y31"/>
  <c r="AL31" s="1"/>
  <c r="Y27"/>
  <c r="AL27" s="1"/>
  <c r="Y16"/>
  <c r="AL16" s="1"/>
  <c r="Y24"/>
  <c r="AL24" s="1"/>
  <c r="Y20"/>
  <c r="AL20" s="1"/>
  <c r="Y13"/>
  <c r="AL13" s="1"/>
  <c r="Y10"/>
  <c r="AL10" s="1"/>
  <c r="Y8"/>
  <c r="AL8" s="1"/>
  <c r="Y23"/>
  <c r="AL23" s="1"/>
  <c r="Y3"/>
  <c r="AL3" s="1"/>
  <c r="AB36"/>
  <c r="AB32"/>
  <c r="AB28"/>
  <c r="AB35"/>
  <c r="AB19"/>
  <c r="AB22"/>
  <c r="AB17"/>
  <c r="AB12"/>
  <c r="AB10"/>
  <c r="AB5"/>
  <c r="AB24"/>
  <c r="AB6"/>
  <c r="R27"/>
  <c r="R30"/>
  <c r="R33"/>
  <c r="R21"/>
  <c r="R15"/>
  <c r="R24"/>
  <c r="R6"/>
  <c r="R18"/>
  <c r="R3"/>
  <c r="R36"/>
  <c r="R12"/>
  <c r="R9"/>
  <c r="AC32"/>
  <c r="AC27"/>
  <c r="AC34"/>
  <c r="AC15"/>
  <c r="AC24"/>
  <c r="AC23"/>
  <c r="AC12"/>
  <c r="AC11"/>
  <c r="AC8"/>
  <c r="AC19"/>
  <c r="AC37"/>
  <c r="AC4"/>
  <c r="W38"/>
  <c r="W34"/>
  <c r="AJ34" s="1"/>
  <c r="W30"/>
  <c r="AJ30" s="1"/>
  <c r="W28"/>
  <c r="AJ28" s="1"/>
  <c r="W24"/>
  <c r="W22"/>
  <c r="W18"/>
  <c r="AJ18" s="1"/>
  <c r="W3"/>
  <c r="AJ3" s="1"/>
  <c r="W13"/>
  <c r="AJ13" s="1"/>
  <c r="W11"/>
  <c r="W8"/>
  <c r="W17"/>
  <c r="AJ17" s="1"/>
  <c r="AA38"/>
  <c r="AA19"/>
  <c r="AA35"/>
  <c r="AA31"/>
  <c r="AA27"/>
  <c r="AA21"/>
  <c r="AA3"/>
  <c r="AA25"/>
  <c r="AA17"/>
  <c r="AA12"/>
  <c r="AA11"/>
  <c r="AA7"/>
  <c r="S34"/>
  <c r="S26"/>
  <c r="S37"/>
  <c r="S28"/>
  <c r="AF28" s="1"/>
  <c r="S31"/>
  <c r="S20"/>
  <c r="AF20" s="1"/>
  <c r="S23"/>
  <c r="AF23" s="1"/>
  <c r="S17"/>
  <c r="AF17" s="1"/>
  <c r="S3"/>
  <c r="AF3" s="1"/>
  <c r="S12"/>
  <c r="AF12" s="1"/>
  <c r="S9"/>
  <c r="S6"/>
  <c r="AF6" s="1"/>
  <c r="AC28"/>
  <c r="AC35"/>
  <c r="AC38"/>
  <c r="AC30"/>
  <c r="AC21"/>
  <c r="AC16"/>
  <c r="AC25"/>
  <c r="AC20"/>
  <c r="AC13"/>
  <c r="AC9"/>
  <c r="AC5"/>
  <c r="AC6"/>
  <c r="AC36"/>
  <c r="AC31"/>
  <c r="AC26"/>
  <c r="AC22"/>
  <c r="AC18"/>
  <c r="AC33"/>
  <c r="AC17"/>
  <c r="AC29"/>
  <c r="AC14"/>
  <c r="AC10"/>
  <c r="AC7"/>
  <c r="AC3"/>
  <c r="X33"/>
  <c r="X29"/>
  <c r="X31"/>
  <c r="X22"/>
  <c r="X16"/>
  <c r="X38"/>
  <c r="X24"/>
  <c r="X12"/>
  <c r="X11"/>
  <c r="X6"/>
  <c r="X20"/>
  <c r="X4"/>
  <c r="W26"/>
  <c r="W37"/>
  <c r="AJ37" s="1"/>
  <c r="W33"/>
  <c r="W32"/>
  <c r="AJ32" s="1"/>
  <c r="W27"/>
  <c r="W20"/>
  <c r="AJ20" s="1"/>
  <c r="W16"/>
  <c r="W21"/>
  <c r="AJ21" s="1"/>
  <c r="W12"/>
  <c r="W10"/>
  <c r="AJ10" s="1"/>
  <c r="W7"/>
  <c r="AJ7" s="1"/>
  <c r="W5"/>
  <c r="AJ5" s="1"/>
  <c r="V31"/>
  <c r="AH31" s="1"/>
  <c r="V34"/>
  <c r="AH34" s="1"/>
  <c r="V21"/>
  <c r="AH21" s="1"/>
  <c r="V15"/>
  <c r="AH15" s="1"/>
  <c r="V24"/>
  <c r="AH24" s="1"/>
  <c r="V20"/>
  <c r="AH20" s="1"/>
  <c r="V36"/>
  <c r="AH36" s="1"/>
  <c r="AK36" s="1"/>
  <c r="V28"/>
  <c r="AH28" s="1"/>
  <c r="AK28" s="1"/>
  <c r="V14"/>
  <c r="AH14" s="1"/>
  <c r="V11"/>
  <c r="V7"/>
  <c r="AH7" s="1"/>
  <c r="AK7" s="1"/>
  <c r="V5"/>
  <c r="AH5" s="1"/>
  <c r="AK5" s="1"/>
  <c r="U36"/>
  <c r="U28"/>
  <c r="U35"/>
  <c r="U30"/>
  <c r="U26"/>
  <c r="U18"/>
  <c r="U16"/>
  <c r="U12"/>
  <c r="U11"/>
  <c r="U7"/>
  <c r="U23"/>
  <c r="U4"/>
  <c r="Z35"/>
  <c r="Z31"/>
  <c r="Z27"/>
  <c r="Z37"/>
  <c r="Z15"/>
  <c r="Z6"/>
  <c r="Z26"/>
  <c r="Z22"/>
  <c r="Z13"/>
  <c r="Z11"/>
  <c r="Z18"/>
  <c r="Z5"/>
  <c r="Y32"/>
  <c r="AL32" s="1"/>
  <c r="Y28"/>
  <c r="AL28" s="1"/>
  <c r="Y37"/>
  <c r="AL37" s="1"/>
  <c r="Y25"/>
  <c r="AL25" s="1"/>
  <c r="Y18"/>
  <c r="AL18" s="1"/>
  <c r="Y21"/>
  <c r="AL21" s="1"/>
  <c r="Y17"/>
  <c r="AL17" s="1"/>
  <c r="Y33"/>
  <c r="AL33" s="1"/>
  <c r="Y14"/>
  <c r="AL14" s="1"/>
  <c r="Y11"/>
  <c r="AL11" s="1"/>
  <c r="Y6"/>
  <c r="AL6" s="1"/>
  <c r="Y4"/>
  <c r="AL4" s="1"/>
  <c r="S30"/>
  <c r="AF30" s="1"/>
  <c r="S33"/>
  <c r="AF33" s="1"/>
  <c r="S36"/>
  <c r="AF36" s="1"/>
  <c r="S14"/>
  <c r="AF14" s="1"/>
  <c r="S19"/>
  <c r="S27"/>
  <c r="AF27" s="1"/>
  <c r="S22"/>
  <c r="S16"/>
  <c r="AF16" s="1"/>
  <c r="S11"/>
  <c r="AF11" s="1"/>
  <c r="S8"/>
  <c r="S5"/>
  <c r="AF5" s="1"/>
  <c r="S25"/>
  <c r="AF25" s="1"/>
  <c r="R31"/>
  <c r="R34"/>
  <c r="R37"/>
  <c r="R25"/>
  <c r="R16"/>
  <c r="R19"/>
  <c r="R13"/>
  <c r="R22"/>
  <c r="R4"/>
  <c r="R28"/>
  <c r="R7"/>
  <c r="R10"/>
  <c r="W26" i="24"/>
  <c r="W37"/>
  <c r="W32"/>
  <c r="W21"/>
  <c r="W33"/>
  <c r="W27"/>
  <c r="W20"/>
  <c r="W16"/>
  <c r="W12"/>
  <c r="W10"/>
  <c r="W7"/>
  <c r="W5"/>
  <c r="AJ5" s="1"/>
  <c r="V31"/>
  <c r="V36"/>
  <c r="V28"/>
  <c r="V21"/>
  <c r="V11"/>
  <c r="V7"/>
  <c r="V5"/>
  <c r="V20"/>
  <c r="AH20" s="1"/>
  <c r="V14"/>
  <c r="V34"/>
  <c r="V24"/>
  <c r="V15"/>
  <c r="AH15" s="1"/>
  <c r="Y36"/>
  <c r="AL36" s="1"/>
  <c r="Y27"/>
  <c r="AL27" s="1"/>
  <c r="Y23"/>
  <c r="AL23" s="1"/>
  <c r="Y35"/>
  <c r="AL35" s="1"/>
  <c r="Y31"/>
  <c r="AL31" s="1"/>
  <c r="Y3"/>
  <c r="AL3" s="1"/>
  <c r="Y24"/>
  <c r="AL24" s="1"/>
  <c r="Y13"/>
  <c r="AL13" s="1"/>
  <c r="Y10"/>
  <c r="AL10" s="1"/>
  <c r="Y8"/>
  <c r="AL8" s="1"/>
  <c r="Y20"/>
  <c r="AL20" s="1"/>
  <c r="Y16"/>
  <c r="AL16" s="1"/>
  <c r="T37"/>
  <c r="T30"/>
  <c r="T27"/>
  <c r="T24"/>
  <c r="T20"/>
  <c r="T35"/>
  <c r="T22"/>
  <c r="T4"/>
  <c r="T14"/>
  <c r="T7"/>
  <c r="T9"/>
  <c r="T17"/>
  <c r="AG17" s="1"/>
  <c r="AD35"/>
  <c r="AD31"/>
  <c r="AD27"/>
  <c r="AD38"/>
  <c r="AD33"/>
  <c r="AD30"/>
  <c r="AD34"/>
  <c r="AD36"/>
  <c r="AD28"/>
  <c r="AD37"/>
  <c r="AD32"/>
  <c r="AD29"/>
  <c r="AD13"/>
  <c r="AD12"/>
  <c r="AD11"/>
  <c r="AD10"/>
  <c r="AD9"/>
  <c r="AD8"/>
  <c r="AD7"/>
  <c r="AD5"/>
  <c r="AD6"/>
  <c r="AD14"/>
  <c r="AD3"/>
  <c r="AD4"/>
  <c r="R27"/>
  <c r="R18"/>
  <c r="R33"/>
  <c r="R30"/>
  <c r="R21"/>
  <c r="R24"/>
  <c r="R12"/>
  <c r="R9"/>
  <c r="R36"/>
  <c r="R6"/>
  <c r="R3"/>
  <c r="R15"/>
  <c r="AB37"/>
  <c r="AB33"/>
  <c r="AB29"/>
  <c r="AB25"/>
  <c r="AB20"/>
  <c r="AB23"/>
  <c r="AB15"/>
  <c r="AB30"/>
  <c r="AB3"/>
  <c r="AB7"/>
  <c r="AB13"/>
  <c r="AB11"/>
  <c r="W38"/>
  <c r="W34"/>
  <c r="W30"/>
  <c r="W17"/>
  <c r="AJ17" s="1"/>
  <c r="W24"/>
  <c r="W18"/>
  <c r="W22"/>
  <c r="W13"/>
  <c r="AJ13" s="1"/>
  <c r="W11"/>
  <c r="W8"/>
  <c r="W28"/>
  <c r="W3"/>
  <c r="AJ3" s="1"/>
  <c r="V35"/>
  <c r="V25"/>
  <c r="V22"/>
  <c r="V18"/>
  <c r="AH18" s="1"/>
  <c r="V32"/>
  <c r="V29"/>
  <c r="V37"/>
  <c r="V12"/>
  <c r="V9"/>
  <c r="V8"/>
  <c r="V3"/>
  <c r="V16"/>
  <c r="Y30"/>
  <c r="AL30" s="1"/>
  <c r="Y19"/>
  <c r="AL19" s="1"/>
  <c r="Y34"/>
  <c r="AL34" s="1"/>
  <c r="Y22"/>
  <c r="AL22" s="1"/>
  <c r="Y38"/>
  <c r="AL38" s="1"/>
  <c r="Y29"/>
  <c r="AL29" s="1"/>
  <c r="Y26"/>
  <c r="AL26" s="1"/>
  <c r="Y12"/>
  <c r="AL12" s="1"/>
  <c r="Y9"/>
  <c r="AL9" s="1"/>
  <c r="Y7"/>
  <c r="AL7" s="1"/>
  <c r="Y5"/>
  <c r="AL5" s="1"/>
  <c r="Y15"/>
  <c r="AL15" s="1"/>
  <c r="U36"/>
  <c r="U28"/>
  <c r="U35"/>
  <c r="U23"/>
  <c r="U26"/>
  <c r="U30"/>
  <c r="U18"/>
  <c r="U12"/>
  <c r="U11"/>
  <c r="U7"/>
  <c r="U16"/>
  <c r="U4"/>
  <c r="S34"/>
  <c r="S26"/>
  <c r="AF26" s="1"/>
  <c r="S37"/>
  <c r="AF37" s="1"/>
  <c r="S17"/>
  <c r="AF17" s="1"/>
  <c r="S31"/>
  <c r="S28"/>
  <c r="S23"/>
  <c r="AF23" s="1"/>
  <c r="S6"/>
  <c r="AF6" s="1"/>
  <c r="S20"/>
  <c r="AF20" s="1"/>
  <c r="S3"/>
  <c r="AF3" s="1"/>
  <c r="S12"/>
  <c r="AF12" s="1"/>
  <c r="S9"/>
  <c r="AD22"/>
  <c r="AD18"/>
  <c r="AD21"/>
  <c r="AD25"/>
  <c r="AD24"/>
  <c r="AD23"/>
  <c r="AD20"/>
  <c r="AD19"/>
  <c r="AD26"/>
  <c r="AD17"/>
  <c r="AD16"/>
  <c r="AD15"/>
  <c r="AJ23"/>
  <c r="X25"/>
  <c r="AJ25" s="1"/>
  <c r="X27"/>
  <c r="X23"/>
  <c r="X36"/>
  <c r="AJ36" s="1"/>
  <c r="X34"/>
  <c r="X32"/>
  <c r="X13"/>
  <c r="X18"/>
  <c r="X17"/>
  <c r="X7"/>
  <c r="X9"/>
  <c r="X5"/>
  <c r="U31"/>
  <c r="U19"/>
  <c r="U21"/>
  <c r="U29"/>
  <c r="U37"/>
  <c r="U33"/>
  <c r="U17"/>
  <c r="U13"/>
  <c r="U9"/>
  <c r="U8"/>
  <c r="U5"/>
  <c r="U24"/>
  <c r="AA34"/>
  <c r="AA30"/>
  <c r="AA37"/>
  <c r="AA29"/>
  <c r="AA24"/>
  <c r="AA23"/>
  <c r="AA6"/>
  <c r="AA18"/>
  <c r="AA16"/>
  <c r="AA10"/>
  <c r="AA5"/>
  <c r="AA14"/>
  <c r="AA38"/>
  <c r="AA35"/>
  <c r="AA31"/>
  <c r="AA25"/>
  <c r="AA21"/>
  <c r="AA17"/>
  <c r="AA19"/>
  <c r="AA11"/>
  <c r="AA7"/>
  <c r="AA3"/>
  <c r="AA12"/>
  <c r="AA27"/>
  <c r="AB38"/>
  <c r="AB26"/>
  <c r="AB18"/>
  <c r="AB16"/>
  <c r="AB4"/>
  <c r="AB27"/>
  <c r="AB34"/>
  <c r="AB31"/>
  <c r="AB21"/>
  <c r="AB14"/>
  <c r="AB9"/>
  <c r="AB8"/>
  <c r="AJ9"/>
  <c r="X37"/>
  <c r="X26"/>
  <c r="X30"/>
  <c r="X15"/>
  <c r="X35"/>
  <c r="AJ35" s="1"/>
  <c r="X28"/>
  <c r="X14"/>
  <c r="AJ14" s="1"/>
  <c r="X3"/>
  <c r="X21"/>
  <c r="X8"/>
  <c r="X19"/>
  <c r="AJ19" s="1"/>
  <c r="X10"/>
  <c r="R31"/>
  <c r="R37"/>
  <c r="R22"/>
  <c r="R34"/>
  <c r="R19"/>
  <c r="R13"/>
  <c r="R10"/>
  <c r="R7"/>
  <c r="R28"/>
  <c r="R25"/>
  <c r="R4"/>
  <c r="R16"/>
  <c r="Y32"/>
  <c r="AL32" s="1"/>
  <c r="Y28"/>
  <c r="AL28" s="1"/>
  <c r="Y33"/>
  <c r="AL33" s="1"/>
  <c r="Y37"/>
  <c r="AL37" s="1"/>
  <c r="Y14"/>
  <c r="AL14" s="1"/>
  <c r="Y25"/>
  <c r="AL25" s="1"/>
  <c r="Y11"/>
  <c r="AL11" s="1"/>
  <c r="Y4"/>
  <c r="AL4" s="1"/>
  <c r="Y21"/>
  <c r="AL21" s="1"/>
  <c r="Y6"/>
  <c r="AL6" s="1"/>
  <c r="Y18"/>
  <c r="AL18" s="1"/>
  <c r="Y17"/>
  <c r="AL17" s="1"/>
  <c r="T33"/>
  <c r="T25"/>
  <c r="T38"/>
  <c r="T31"/>
  <c r="T28"/>
  <c r="T23"/>
  <c r="T15"/>
  <c r="T10"/>
  <c r="T5"/>
  <c r="AG5" s="1"/>
  <c r="T12"/>
  <c r="T18"/>
  <c r="T8"/>
  <c r="AI26"/>
  <c r="S38"/>
  <c r="AF38" s="1"/>
  <c r="S21"/>
  <c r="AF21" s="1"/>
  <c r="S24"/>
  <c r="AF24" s="1"/>
  <c r="S35"/>
  <c r="AF35" s="1"/>
  <c r="S15"/>
  <c r="S4"/>
  <c r="S18"/>
  <c r="AF18" s="1"/>
  <c r="S13"/>
  <c r="AF13" s="1"/>
  <c r="S10"/>
  <c r="AF10" s="1"/>
  <c r="S7"/>
  <c r="AF7" s="1"/>
  <c r="S32"/>
  <c r="AF32" s="1"/>
  <c r="S29"/>
  <c r="AF29" s="1"/>
  <c r="AA26"/>
  <c r="AA36"/>
  <c r="AA28"/>
  <c r="AA32"/>
  <c r="AA33"/>
  <c r="AA22"/>
  <c r="AA20"/>
  <c r="AA15"/>
  <c r="AA4"/>
  <c r="AA13"/>
  <c r="AA8"/>
  <c r="AA9"/>
  <c r="AB32"/>
  <c r="AB24"/>
  <c r="AB22"/>
  <c r="AB19"/>
  <c r="AB17"/>
  <c r="AI17" s="1"/>
  <c r="AB36"/>
  <c r="AB35"/>
  <c r="AB28"/>
  <c r="AB10"/>
  <c r="AB5"/>
  <c r="AB12"/>
  <c r="AB6"/>
  <c r="V27"/>
  <c r="V38"/>
  <c r="V26"/>
  <c r="AH26" s="1"/>
  <c r="V33"/>
  <c r="V30"/>
  <c r="AH30" s="1"/>
  <c r="V17"/>
  <c r="AH17" s="1"/>
  <c r="V13"/>
  <c r="AH13" s="1"/>
  <c r="V10"/>
  <c r="AH10" s="1"/>
  <c r="V19"/>
  <c r="AH19" s="1"/>
  <c r="V6"/>
  <c r="V4"/>
  <c r="V23"/>
  <c r="AH23" s="1"/>
  <c r="AK23" s="1"/>
  <c r="AJ15"/>
  <c r="X33"/>
  <c r="X29"/>
  <c r="AJ29" s="1"/>
  <c r="X24"/>
  <c r="X20"/>
  <c r="X16"/>
  <c r="X4"/>
  <c r="AJ4" s="1"/>
  <c r="X31"/>
  <c r="AJ31" s="1"/>
  <c r="X38"/>
  <c r="X6"/>
  <c r="AJ6" s="1"/>
  <c r="X11"/>
  <c r="X12"/>
  <c r="X22"/>
  <c r="U32"/>
  <c r="U38"/>
  <c r="U34"/>
  <c r="U25"/>
  <c r="U22"/>
  <c r="U14"/>
  <c r="U3"/>
  <c r="U27"/>
  <c r="U10"/>
  <c r="U6"/>
  <c r="U15"/>
  <c r="U20"/>
  <c r="T29"/>
  <c r="T36"/>
  <c r="T34"/>
  <c r="T16"/>
  <c r="T32"/>
  <c r="T21"/>
  <c r="T3"/>
  <c r="T26"/>
  <c r="AG26" s="1"/>
  <c r="T19"/>
  <c r="T13"/>
  <c r="T11"/>
  <c r="T6"/>
  <c r="AG8"/>
  <c r="S30"/>
  <c r="AF30" s="1"/>
  <c r="S33"/>
  <c r="AF33" s="1"/>
  <c r="S27"/>
  <c r="AF27" s="1"/>
  <c r="S36"/>
  <c r="AF36" s="1"/>
  <c r="S25"/>
  <c r="AF25" s="1"/>
  <c r="S22"/>
  <c r="AF22" s="1"/>
  <c r="S16"/>
  <c r="AF16" s="1"/>
  <c r="S19"/>
  <c r="S11"/>
  <c r="AF11" s="1"/>
  <c r="S8"/>
  <c r="AF8" s="1"/>
  <c r="S5"/>
  <c r="AF5" s="1"/>
  <c r="S14"/>
  <c r="AF14" s="1"/>
  <c r="AC28" i="23"/>
  <c r="AC35"/>
  <c r="AC38"/>
  <c r="AC30"/>
  <c r="AC21"/>
  <c r="AC16"/>
  <c r="AC20"/>
  <c r="AC25"/>
  <c r="AC13"/>
  <c r="AC6"/>
  <c r="AC5"/>
  <c r="AC9"/>
  <c r="Z38"/>
  <c r="Z33"/>
  <c r="Z32"/>
  <c r="Z24"/>
  <c r="Z14"/>
  <c r="Z28"/>
  <c r="Z23"/>
  <c r="Z19"/>
  <c r="Z16"/>
  <c r="Z3"/>
  <c r="Z9"/>
  <c r="Z7"/>
  <c r="S34"/>
  <c r="S26"/>
  <c r="AF26" s="1"/>
  <c r="S37"/>
  <c r="S28"/>
  <c r="S31"/>
  <c r="S23"/>
  <c r="AF23" s="1"/>
  <c r="S17"/>
  <c r="S3"/>
  <c r="S12"/>
  <c r="S9"/>
  <c r="S20"/>
  <c r="AF20" s="1"/>
  <c r="S6"/>
  <c r="V31"/>
  <c r="V34"/>
  <c r="V24"/>
  <c r="V20"/>
  <c r="AH20" s="1"/>
  <c r="V36"/>
  <c r="V28"/>
  <c r="V21"/>
  <c r="V14"/>
  <c r="V15"/>
  <c r="V11"/>
  <c r="V7"/>
  <c r="V5"/>
  <c r="AH5" s="1"/>
  <c r="AC36"/>
  <c r="AC31"/>
  <c r="AC26"/>
  <c r="AC17"/>
  <c r="AC33"/>
  <c r="AC14"/>
  <c r="AC29"/>
  <c r="AC22"/>
  <c r="AC18"/>
  <c r="AC3"/>
  <c r="AC7"/>
  <c r="AC10"/>
  <c r="Z34"/>
  <c r="Z30"/>
  <c r="Z29"/>
  <c r="Z25"/>
  <c r="Z20"/>
  <c r="Z36"/>
  <c r="Z17"/>
  <c r="Z4"/>
  <c r="Z12"/>
  <c r="Z10"/>
  <c r="Z8"/>
  <c r="Z21"/>
  <c r="Y38"/>
  <c r="AL38" s="1"/>
  <c r="Y34"/>
  <c r="AL34" s="1"/>
  <c r="Y30"/>
  <c r="AL30" s="1"/>
  <c r="Y26"/>
  <c r="AL26" s="1"/>
  <c r="Y15"/>
  <c r="AL15" s="1"/>
  <c r="Y19"/>
  <c r="AL19" s="1"/>
  <c r="Y12"/>
  <c r="AL12" s="1"/>
  <c r="Y29"/>
  <c r="AL29" s="1"/>
  <c r="Y22"/>
  <c r="AL22" s="1"/>
  <c r="Y9"/>
  <c r="AL9" s="1"/>
  <c r="Y7"/>
  <c r="AL7" s="1"/>
  <c r="Y5"/>
  <c r="AL5" s="1"/>
  <c r="AB31"/>
  <c r="AB27"/>
  <c r="AB18"/>
  <c r="AB26"/>
  <c r="AB21"/>
  <c r="AB16"/>
  <c r="AB38"/>
  <c r="AB14"/>
  <c r="AB9"/>
  <c r="AB8"/>
  <c r="AB34"/>
  <c r="AB4"/>
  <c r="X37"/>
  <c r="X28"/>
  <c r="X35"/>
  <c r="X30"/>
  <c r="X21"/>
  <c r="X15"/>
  <c r="X26"/>
  <c r="X14"/>
  <c r="X10"/>
  <c r="X8"/>
  <c r="X19"/>
  <c r="X3"/>
  <c r="T33"/>
  <c r="T28"/>
  <c r="T31"/>
  <c r="T38"/>
  <c r="T18"/>
  <c r="T15"/>
  <c r="T23"/>
  <c r="AG23" s="1"/>
  <c r="T12"/>
  <c r="T10"/>
  <c r="T8"/>
  <c r="T5"/>
  <c r="T25"/>
  <c r="R27"/>
  <c r="R30"/>
  <c r="R33"/>
  <c r="R24"/>
  <c r="R18"/>
  <c r="R15"/>
  <c r="R21"/>
  <c r="R3"/>
  <c r="R12"/>
  <c r="R9"/>
  <c r="R36"/>
  <c r="R6"/>
  <c r="AA26"/>
  <c r="AA33"/>
  <c r="AA36"/>
  <c r="AA32"/>
  <c r="AA28"/>
  <c r="AA22"/>
  <c r="AA15"/>
  <c r="AA20"/>
  <c r="AA13"/>
  <c r="AA9"/>
  <c r="AA8"/>
  <c r="AA4"/>
  <c r="W26"/>
  <c r="W37"/>
  <c r="AJ37" s="1"/>
  <c r="W33"/>
  <c r="W32"/>
  <c r="W27"/>
  <c r="W21"/>
  <c r="AJ21" s="1"/>
  <c r="W16"/>
  <c r="W20"/>
  <c r="W12"/>
  <c r="W10"/>
  <c r="AJ10" s="1"/>
  <c r="W7"/>
  <c r="W5"/>
  <c r="U36"/>
  <c r="U28"/>
  <c r="U35"/>
  <c r="U30"/>
  <c r="U26"/>
  <c r="U16"/>
  <c r="U23"/>
  <c r="U18"/>
  <c r="U4"/>
  <c r="U12"/>
  <c r="U11"/>
  <c r="U7"/>
  <c r="AD14"/>
  <c r="AD13"/>
  <c r="AD4"/>
  <c r="AD3"/>
  <c r="AD12"/>
  <c r="AD11"/>
  <c r="AD10"/>
  <c r="AD9"/>
  <c r="AD8"/>
  <c r="AD7"/>
  <c r="AD5"/>
  <c r="AD6"/>
  <c r="AB37"/>
  <c r="AB33"/>
  <c r="AB29"/>
  <c r="AB30"/>
  <c r="AB15"/>
  <c r="AB20"/>
  <c r="AB25"/>
  <c r="AB13"/>
  <c r="AB11"/>
  <c r="AB7"/>
  <c r="AB23"/>
  <c r="AB3"/>
  <c r="T37"/>
  <c r="T35"/>
  <c r="T27"/>
  <c r="T22"/>
  <c r="T17"/>
  <c r="T30"/>
  <c r="T24"/>
  <c r="T20"/>
  <c r="T14"/>
  <c r="T9"/>
  <c r="T7"/>
  <c r="T4"/>
  <c r="AA38"/>
  <c r="AA25"/>
  <c r="AA19"/>
  <c r="AA35"/>
  <c r="AA31"/>
  <c r="AA21"/>
  <c r="AA17"/>
  <c r="AA27"/>
  <c r="AA3"/>
  <c r="AA12"/>
  <c r="AA11"/>
  <c r="AA7"/>
  <c r="W29"/>
  <c r="W25"/>
  <c r="W36"/>
  <c r="W23"/>
  <c r="W19"/>
  <c r="W15"/>
  <c r="AJ15" s="1"/>
  <c r="W35"/>
  <c r="AJ35" s="1"/>
  <c r="W14"/>
  <c r="W9"/>
  <c r="W31"/>
  <c r="W6"/>
  <c r="W4"/>
  <c r="AC32"/>
  <c r="AC27"/>
  <c r="AC34"/>
  <c r="AC15"/>
  <c r="AC24"/>
  <c r="AC23"/>
  <c r="AC19"/>
  <c r="AC37"/>
  <c r="AC4"/>
  <c r="AC12"/>
  <c r="AC11"/>
  <c r="AG11" s="1"/>
  <c r="AC8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13"/>
  <c r="AL13" s="1"/>
  <c r="Y3"/>
  <c r="AL3" s="1"/>
  <c r="Y10"/>
  <c r="AL10" s="1"/>
  <c r="Y8"/>
  <c r="AL8" s="1"/>
  <c r="AB36"/>
  <c r="AB32"/>
  <c r="AB28"/>
  <c r="AB35"/>
  <c r="AB22"/>
  <c r="AB17"/>
  <c r="AB24"/>
  <c r="AB12"/>
  <c r="AB10"/>
  <c r="AB5"/>
  <c r="AB19"/>
  <c r="AB6"/>
  <c r="X33"/>
  <c r="X29"/>
  <c r="X31"/>
  <c r="X22"/>
  <c r="X16"/>
  <c r="X24"/>
  <c r="X20"/>
  <c r="X38"/>
  <c r="X12"/>
  <c r="X11"/>
  <c r="X6"/>
  <c r="X4"/>
  <c r="R31"/>
  <c r="R34"/>
  <c r="R37"/>
  <c r="R25"/>
  <c r="R19"/>
  <c r="R22"/>
  <c r="R4"/>
  <c r="R28"/>
  <c r="R13"/>
  <c r="R10"/>
  <c r="R7"/>
  <c r="R16"/>
  <c r="AA34"/>
  <c r="AA30"/>
  <c r="AA37"/>
  <c r="AA29"/>
  <c r="AA23"/>
  <c r="AA18"/>
  <c r="AA16"/>
  <c r="AA24"/>
  <c r="AA14"/>
  <c r="AA10"/>
  <c r="AA5"/>
  <c r="AA6"/>
  <c r="V35"/>
  <c r="V37"/>
  <c r="AH37" s="1"/>
  <c r="AK37" s="1"/>
  <c r="V29"/>
  <c r="V25"/>
  <c r="V32"/>
  <c r="V22"/>
  <c r="AH22" s="1"/>
  <c r="AK22" s="1"/>
  <c r="V18"/>
  <c r="V3"/>
  <c r="V16"/>
  <c r="AH16" s="1"/>
  <c r="V12"/>
  <c r="AH12" s="1"/>
  <c r="V9"/>
  <c r="V8"/>
  <c r="AH8" s="1"/>
  <c r="U31"/>
  <c r="U29"/>
  <c r="U21"/>
  <c r="U17"/>
  <c r="U37"/>
  <c r="U24"/>
  <c r="U19"/>
  <c r="U33"/>
  <c r="U13"/>
  <c r="U5"/>
  <c r="U9"/>
  <c r="U8"/>
  <c r="AD35"/>
  <c r="AD31"/>
  <c r="AD27"/>
  <c r="AD38"/>
  <c r="AD34"/>
  <c r="AD30"/>
  <c r="AD37"/>
  <c r="AD33"/>
  <c r="AD29"/>
  <c r="AD36"/>
  <c r="AD28"/>
  <c r="AD32"/>
  <c r="Z35"/>
  <c r="Z31"/>
  <c r="Z27"/>
  <c r="Z26"/>
  <c r="AG26" s="1"/>
  <c r="Z37"/>
  <c r="Z22"/>
  <c r="Z18"/>
  <c r="Z15"/>
  <c r="Z13"/>
  <c r="Z11"/>
  <c r="Z5"/>
  <c r="Z6"/>
  <c r="Y32"/>
  <c r="AL32" s="1"/>
  <c r="Y28"/>
  <c r="AL28" s="1"/>
  <c r="Y37"/>
  <c r="AL37" s="1"/>
  <c r="Y25"/>
  <c r="AL25" s="1"/>
  <c r="Y21"/>
  <c r="AL21" s="1"/>
  <c r="Y17"/>
  <c r="AL17" s="1"/>
  <c r="Y14"/>
  <c r="AL14" s="1"/>
  <c r="Y33"/>
  <c r="AL33" s="1"/>
  <c r="Y6"/>
  <c r="AL6" s="1"/>
  <c r="Y4"/>
  <c r="AL4" s="1"/>
  <c r="Y18"/>
  <c r="AL18" s="1"/>
  <c r="Y11"/>
  <c r="AL11" s="1"/>
  <c r="AG20"/>
  <c r="AI20"/>
  <c r="S38"/>
  <c r="AF38" s="1"/>
  <c r="S29"/>
  <c r="AF29" s="1"/>
  <c r="S32"/>
  <c r="AF32" s="1"/>
  <c r="S35"/>
  <c r="AF35" s="1"/>
  <c r="S18"/>
  <c r="AF18" s="1"/>
  <c r="S21"/>
  <c r="S15"/>
  <c r="AF15" s="1"/>
  <c r="S13"/>
  <c r="AF13" s="1"/>
  <c r="S10"/>
  <c r="S7"/>
  <c r="AF7" s="1"/>
  <c r="S24"/>
  <c r="S4"/>
  <c r="AF4" s="1"/>
  <c r="X36"/>
  <c r="X32"/>
  <c r="X27"/>
  <c r="X34"/>
  <c r="X18"/>
  <c r="X25"/>
  <c r="X17"/>
  <c r="X13"/>
  <c r="X9"/>
  <c r="X7"/>
  <c r="X5"/>
  <c r="X23"/>
  <c r="S30"/>
  <c r="AF30" s="1"/>
  <c r="S33"/>
  <c r="S25"/>
  <c r="AF25" s="1"/>
  <c r="S36"/>
  <c r="AF36" s="1"/>
  <c r="S19"/>
  <c r="AF19" s="1"/>
  <c r="S27"/>
  <c r="AF27" s="1"/>
  <c r="S22"/>
  <c r="S16"/>
  <c r="AF16" s="1"/>
  <c r="S11"/>
  <c r="AF11" s="1"/>
  <c r="S8"/>
  <c r="AF8" s="1"/>
  <c r="S5"/>
  <c r="AF5" s="1"/>
  <c r="S14"/>
  <c r="AI11"/>
  <c r="W38"/>
  <c r="AJ38" s="1"/>
  <c r="W34"/>
  <c r="AJ34" s="1"/>
  <c r="W30"/>
  <c r="W28"/>
  <c r="AJ28" s="1"/>
  <c r="W22"/>
  <c r="AJ22" s="1"/>
  <c r="W18"/>
  <c r="AJ18" s="1"/>
  <c r="W17"/>
  <c r="AJ17" s="1"/>
  <c r="W3"/>
  <c r="AJ3" s="1"/>
  <c r="W24"/>
  <c r="W13"/>
  <c r="AJ13" s="1"/>
  <c r="W11"/>
  <c r="W8"/>
  <c r="AJ8" s="1"/>
  <c r="V27"/>
  <c r="AH27" s="1"/>
  <c r="V38"/>
  <c r="AH38" s="1"/>
  <c r="AK38" s="1"/>
  <c r="V30"/>
  <c r="V26"/>
  <c r="V33"/>
  <c r="AH33" s="1"/>
  <c r="V23"/>
  <c r="AH23" s="1"/>
  <c r="V19"/>
  <c r="V4"/>
  <c r="AH4" s="1"/>
  <c r="V17"/>
  <c r="AH17" s="1"/>
  <c r="V13"/>
  <c r="AH13" s="1"/>
  <c r="AK13" s="1"/>
  <c r="V10"/>
  <c r="AH10" s="1"/>
  <c r="V6"/>
  <c r="AH6" s="1"/>
  <c r="U32"/>
  <c r="U27"/>
  <c r="U38"/>
  <c r="U34"/>
  <c r="U15"/>
  <c r="U20"/>
  <c r="U14"/>
  <c r="U25"/>
  <c r="U6"/>
  <c r="U22"/>
  <c r="U3"/>
  <c r="U10"/>
  <c r="AD35" i="22"/>
  <c r="AD31"/>
  <c r="AD27"/>
  <c r="AD38"/>
  <c r="AD34"/>
  <c r="AD30"/>
  <c r="AD37"/>
  <c r="AD33"/>
  <c r="AD29"/>
  <c r="AD36"/>
  <c r="AD28"/>
  <c r="AD32"/>
  <c r="R27"/>
  <c r="R30"/>
  <c r="R33"/>
  <c r="R24"/>
  <c r="R18"/>
  <c r="R21"/>
  <c r="R6"/>
  <c r="R15"/>
  <c r="R3"/>
  <c r="R36"/>
  <c r="R9"/>
  <c r="R12"/>
  <c r="AC36"/>
  <c r="AC31"/>
  <c r="AC26"/>
  <c r="AC17"/>
  <c r="AC33"/>
  <c r="AC14"/>
  <c r="AC29"/>
  <c r="AC10"/>
  <c r="AC7"/>
  <c r="AC18"/>
  <c r="AC22"/>
  <c r="AC3"/>
  <c r="AD14"/>
  <c r="AD13"/>
  <c r="AD6"/>
  <c r="AD4"/>
  <c r="AD3"/>
  <c r="AD12"/>
  <c r="AD8"/>
  <c r="AD5"/>
  <c r="AD11"/>
  <c r="AD7"/>
  <c r="AD9"/>
  <c r="AD10"/>
  <c r="V27"/>
  <c r="V38"/>
  <c r="V30"/>
  <c r="V26"/>
  <c r="V33"/>
  <c r="V23"/>
  <c r="V19"/>
  <c r="V13"/>
  <c r="V17"/>
  <c r="V6"/>
  <c r="V4"/>
  <c r="V10"/>
  <c r="R31"/>
  <c r="R34"/>
  <c r="R37"/>
  <c r="R25"/>
  <c r="R19"/>
  <c r="R22"/>
  <c r="R13"/>
  <c r="R4"/>
  <c r="R28"/>
  <c r="R16"/>
  <c r="R7"/>
  <c r="R10"/>
  <c r="Z35"/>
  <c r="Z31"/>
  <c r="Z27"/>
  <c r="Z26"/>
  <c r="Z37"/>
  <c r="Z13"/>
  <c r="Z22"/>
  <c r="Z18"/>
  <c r="Z6"/>
  <c r="Z15"/>
  <c r="Z5"/>
  <c r="Z11"/>
  <c r="X36"/>
  <c r="X32"/>
  <c r="X27"/>
  <c r="X34"/>
  <c r="X18"/>
  <c r="X25"/>
  <c r="X17"/>
  <c r="X9"/>
  <c r="X7"/>
  <c r="X5"/>
  <c r="X23"/>
  <c r="X13"/>
  <c r="Y38"/>
  <c r="AL38" s="1"/>
  <c r="Y34"/>
  <c r="AL34" s="1"/>
  <c r="Y30"/>
  <c r="AL30" s="1"/>
  <c r="Y26"/>
  <c r="AL26" s="1"/>
  <c r="Y15"/>
  <c r="AL15" s="1"/>
  <c r="Y19"/>
  <c r="AL19" s="1"/>
  <c r="Y22"/>
  <c r="AL22" s="1"/>
  <c r="Y12"/>
  <c r="AL12" s="1"/>
  <c r="Y9"/>
  <c r="AL9" s="1"/>
  <c r="Y7"/>
  <c r="AL7" s="1"/>
  <c r="Y5"/>
  <c r="AL5" s="1"/>
  <c r="Y29"/>
  <c r="AL29" s="1"/>
  <c r="U31"/>
  <c r="U29"/>
  <c r="U21"/>
  <c r="U17"/>
  <c r="U37"/>
  <c r="U24"/>
  <c r="U19"/>
  <c r="U13"/>
  <c r="U9"/>
  <c r="U8"/>
  <c r="U5"/>
  <c r="U33"/>
  <c r="S30"/>
  <c r="AF30" s="1"/>
  <c r="S33"/>
  <c r="AF33" s="1"/>
  <c r="S25"/>
  <c r="S36"/>
  <c r="AF36" s="1"/>
  <c r="S19"/>
  <c r="AF19" s="1"/>
  <c r="S27"/>
  <c r="AF27" s="1"/>
  <c r="S22"/>
  <c r="S16"/>
  <c r="S14"/>
  <c r="AF14" s="1"/>
  <c r="S11"/>
  <c r="AF11" s="1"/>
  <c r="S8"/>
  <c r="S5"/>
  <c r="AC28"/>
  <c r="AC35"/>
  <c r="AC38"/>
  <c r="AC30"/>
  <c r="AC21"/>
  <c r="AC16"/>
  <c r="AC20"/>
  <c r="AC13"/>
  <c r="AC9"/>
  <c r="AC5"/>
  <c r="AC25"/>
  <c r="AC6"/>
  <c r="W26"/>
  <c r="W37"/>
  <c r="W33"/>
  <c r="W32"/>
  <c r="W27"/>
  <c r="AJ27" s="1"/>
  <c r="W21"/>
  <c r="W16"/>
  <c r="W20"/>
  <c r="AJ20" s="1"/>
  <c r="W12"/>
  <c r="W10"/>
  <c r="W7"/>
  <c r="AJ7" s="1"/>
  <c r="W5"/>
  <c r="AB36"/>
  <c r="AB32"/>
  <c r="AB28"/>
  <c r="AB35"/>
  <c r="AB22"/>
  <c r="AB17"/>
  <c r="AB24"/>
  <c r="AB19"/>
  <c r="AB12"/>
  <c r="AB10"/>
  <c r="AB5"/>
  <c r="AB6"/>
  <c r="X33"/>
  <c r="X29"/>
  <c r="X31"/>
  <c r="X22"/>
  <c r="X16"/>
  <c r="X24"/>
  <c r="X20"/>
  <c r="X38"/>
  <c r="X12"/>
  <c r="X11"/>
  <c r="X6"/>
  <c r="X4"/>
  <c r="U36"/>
  <c r="U28"/>
  <c r="U35"/>
  <c r="U30"/>
  <c r="U26"/>
  <c r="U16"/>
  <c r="U23"/>
  <c r="U12"/>
  <c r="U11"/>
  <c r="U7"/>
  <c r="U4"/>
  <c r="U18"/>
  <c r="S38"/>
  <c r="AF38" s="1"/>
  <c r="S29"/>
  <c r="AF29" s="1"/>
  <c r="S32"/>
  <c r="AF32" s="1"/>
  <c r="S35"/>
  <c r="AF35" s="1"/>
  <c r="S18"/>
  <c r="AF18" s="1"/>
  <c r="S21"/>
  <c r="AF21" s="1"/>
  <c r="S15"/>
  <c r="S4"/>
  <c r="AF4" s="1"/>
  <c r="S24"/>
  <c r="S13"/>
  <c r="AF13" s="1"/>
  <c r="S10"/>
  <c r="S7"/>
  <c r="AF7" s="1"/>
  <c r="AC32"/>
  <c r="AC27"/>
  <c r="AC34"/>
  <c r="AC15"/>
  <c r="AC24"/>
  <c r="AC23"/>
  <c r="AC19"/>
  <c r="AC12"/>
  <c r="AC11"/>
  <c r="AC8"/>
  <c r="AC37"/>
  <c r="AC4"/>
  <c r="AA26"/>
  <c r="AA33"/>
  <c r="AA36"/>
  <c r="AA32"/>
  <c r="AA28"/>
  <c r="AA22"/>
  <c r="AA15"/>
  <c r="AA4"/>
  <c r="AA20"/>
  <c r="AA13"/>
  <c r="AA9"/>
  <c r="AA8"/>
  <c r="W38"/>
  <c r="W34"/>
  <c r="W30"/>
  <c r="W28"/>
  <c r="W22"/>
  <c r="W18"/>
  <c r="AJ18" s="1"/>
  <c r="W17"/>
  <c r="AJ17" s="1"/>
  <c r="W24"/>
  <c r="AJ24" s="1"/>
  <c r="W3"/>
  <c r="W13"/>
  <c r="W11"/>
  <c r="W8"/>
  <c r="V31"/>
  <c r="AH31" s="1"/>
  <c r="V34"/>
  <c r="V24"/>
  <c r="V20"/>
  <c r="AH20" s="1"/>
  <c r="V14"/>
  <c r="V36"/>
  <c r="AH36" s="1"/>
  <c r="V28"/>
  <c r="V15"/>
  <c r="V21"/>
  <c r="V11"/>
  <c r="V5"/>
  <c r="V7"/>
  <c r="AH7" s="1"/>
  <c r="AB37"/>
  <c r="AB33"/>
  <c r="AB29"/>
  <c r="AB25"/>
  <c r="AB30"/>
  <c r="AB15"/>
  <c r="AB20"/>
  <c r="AB13"/>
  <c r="AB3"/>
  <c r="AB23"/>
  <c r="AB11"/>
  <c r="AB7"/>
  <c r="Z38"/>
  <c r="Z33"/>
  <c r="Z32"/>
  <c r="Z24"/>
  <c r="Z14"/>
  <c r="Z28"/>
  <c r="Z23"/>
  <c r="Z19"/>
  <c r="Z16"/>
  <c r="Z3"/>
  <c r="Z9"/>
  <c r="Z7"/>
  <c r="T37"/>
  <c r="T35"/>
  <c r="T27"/>
  <c r="T22"/>
  <c r="T17"/>
  <c r="T30"/>
  <c r="T24"/>
  <c r="T20"/>
  <c r="T14"/>
  <c r="T9"/>
  <c r="T7"/>
  <c r="T4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13"/>
  <c r="AL13" s="1"/>
  <c r="Y10"/>
  <c r="AL10" s="1"/>
  <c r="Y8"/>
  <c r="AL8" s="1"/>
  <c r="Y3"/>
  <c r="AL3" s="1"/>
  <c r="U32"/>
  <c r="U27"/>
  <c r="U38"/>
  <c r="U34"/>
  <c r="U15"/>
  <c r="U20"/>
  <c r="U14"/>
  <c r="U25"/>
  <c r="U10"/>
  <c r="U22"/>
  <c r="U6"/>
  <c r="U3"/>
  <c r="S34"/>
  <c r="S26"/>
  <c r="AF26" s="1"/>
  <c r="S37"/>
  <c r="AF37" s="1"/>
  <c r="S28"/>
  <c r="AF28" s="1"/>
  <c r="S31"/>
  <c r="AF31" s="1"/>
  <c r="S23"/>
  <c r="AF23" s="1"/>
  <c r="S17"/>
  <c r="AF17" s="1"/>
  <c r="S20"/>
  <c r="AF20" s="1"/>
  <c r="S3"/>
  <c r="AF3" s="1"/>
  <c r="S12"/>
  <c r="S9"/>
  <c r="AF9" s="1"/>
  <c r="S6"/>
  <c r="AF6" s="1"/>
  <c r="Z34"/>
  <c r="Z30"/>
  <c r="Z29"/>
  <c r="AG29" s="1"/>
  <c r="Z25"/>
  <c r="Z20"/>
  <c r="Z36"/>
  <c r="Z4"/>
  <c r="Z17"/>
  <c r="Z21"/>
  <c r="Z12"/>
  <c r="Z8"/>
  <c r="Z10"/>
  <c r="AA38"/>
  <c r="AA25"/>
  <c r="AA19"/>
  <c r="AA35"/>
  <c r="AA31"/>
  <c r="AA21"/>
  <c r="AA17"/>
  <c r="AA27"/>
  <c r="AA3"/>
  <c r="AA12"/>
  <c r="AA11"/>
  <c r="AA7"/>
  <c r="AA34"/>
  <c r="AA30"/>
  <c r="AA37"/>
  <c r="AA29"/>
  <c r="AA23"/>
  <c r="AA18"/>
  <c r="AA16"/>
  <c r="AA14"/>
  <c r="AA10"/>
  <c r="AA5"/>
  <c r="AA24"/>
  <c r="AA6"/>
  <c r="W29"/>
  <c r="W25"/>
  <c r="W36"/>
  <c r="AJ36" s="1"/>
  <c r="W23"/>
  <c r="AJ23" s="1"/>
  <c r="W19"/>
  <c r="W15"/>
  <c r="W35"/>
  <c r="W4"/>
  <c r="W31"/>
  <c r="AJ31" s="1"/>
  <c r="W9"/>
  <c r="W14"/>
  <c r="W6"/>
  <c r="AJ6" s="1"/>
  <c r="V35"/>
  <c r="V37"/>
  <c r="V29"/>
  <c r="V25"/>
  <c r="AH25" s="1"/>
  <c r="V32"/>
  <c r="V22"/>
  <c r="V18"/>
  <c r="AH18" s="1"/>
  <c r="V16"/>
  <c r="AH16" s="1"/>
  <c r="V3"/>
  <c r="V9"/>
  <c r="V12"/>
  <c r="AH12" s="1"/>
  <c r="V8"/>
  <c r="AB31"/>
  <c r="AB27"/>
  <c r="AB18"/>
  <c r="AB26"/>
  <c r="AB21"/>
  <c r="AB16"/>
  <c r="AB38"/>
  <c r="AI38" s="1"/>
  <c r="AB14"/>
  <c r="AI14" s="1"/>
  <c r="AB34"/>
  <c r="AB9"/>
  <c r="AB8"/>
  <c r="AB4"/>
  <c r="X37"/>
  <c r="X28"/>
  <c r="X35"/>
  <c r="X30"/>
  <c r="X21"/>
  <c r="X15"/>
  <c r="X26"/>
  <c r="X14"/>
  <c r="X3"/>
  <c r="X19"/>
  <c r="X10"/>
  <c r="X8"/>
  <c r="T33"/>
  <c r="T28"/>
  <c r="T31"/>
  <c r="T38"/>
  <c r="T18"/>
  <c r="T15"/>
  <c r="T25"/>
  <c r="T12"/>
  <c r="T10"/>
  <c r="T8"/>
  <c r="T5"/>
  <c r="T23"/>
  <c r="Y32"/>
  <c r="AL32" s="1"/>
  <c r="Y28"/>
  <c r="AL28" s="1"/>
  <c r="Y37"/>
  <c r="AL37" s="1"/>
  <c r="Y25"/>
  <c r="AL25" s="1"/>
  <c r="Y21"/>
  <c r="AL21" s="1"/>
  <c r="Y17"/>
  <c r="AL17" s="1"/>
  <c r="Y14"/>
  <c r="AL14" s="1"/>
  <c r="Y33"/>
  <c r="AL33" s="1"/>
  <c r="Y11"/>
  <c r="AL11" s="1"/>
  <c r="Y6"/>
  <c r="AL6" s="1"/>
  <c r="Y18"/>
  <c r="AL18" s="1"/>
  <c r="Y4"/>
  <c r="AL4" s="1"/>
  <c r="Z34" i="21"/>
  <c r="Z30"/>
  <c r="Z29"/>
  <c r="Z25"/>
  <c r="Z21"/>
  <c r="Z17"/>
  <c r="Z36"/>
  <c r="Z20"/>
  <c r="Z4"/>
  <c r="Z10"/>
  <c r="Z8"/>
  <c r="Z12"/>
  <c r="AB37"/>
  <c r="AB33"/>
  <c r="AB29"/>
  <c r="AB25"/>
  <c r="AB30"/>
  <c r="AB23"/>
  <c r="AB15"/>
  <c r="AB3"/>
  <c r="AB13"/>
  <c r="AB11"/>
  <c r="AB7"/>
  <c r="AB20"/>
  <c r="V31"/>
  <c r="V34"/>
  <c r="V21"/>
  <c r="V15"/>
  <c r="V24"/>
  <c r="V20"/>
  <c r="V14"/>
  <c r="V36"/>
  <c r="V28"/>
  <c r="V11"/>
  <c r="V7"/>
  <c r="V5"/>
  <c r="X33"/>
  <c r="X29"/>
  <c r="X31"/>
  <c r="X22"/>
  <c r="X16"/>
  <c r="X38"/>
  <c r="X24"/>
  <c r="X12"/>
  <c r="X11"/>
  <c r="X20"/>
  <c r="X4"/>
  <c r="X6"/>
  <c r="T29"/>
  <c r="T36"/>
  <c r="T32"/>
  <c r="T19"/>
  <c r="T34"/>
  <c r="T21"/>
  <c r="T16"/>
  <c r="T3"/>
  <c r="T11"/>
  <c r="T26"/>
  <c r="T13"/>
  <c r="T6"/>
  <c r="AA34"/>
  <c r="AA30"/>
  <c r="AA37"/>
  <c r="AA29"/>
  <c r="AA24"/>
  <c r="AA14"/>
  <c r="AA23"/>
  <c r="AA18"/>
  <c r="AA6"/>
  <c r="AA16"/>
  <c r="AA10"/>
  <c r="AA5"/>
  <c r="AD14"/>
  <c r="AD13"/>
  <c r="AD6"/>
  <c r="AD12"/>
  <c r="AD10"/>
  <c r="AD5"/>
  <c r="AD4"/>
  <c r="AD9"/>
  <c r="AD7"/>
  <c r="AD3"/>
  <c r="AD11"/>
  <c r="AD8"/>
  <c r="U31"/>
  <c r="U29"/>
  <c r="U37"/>
  <c r="U21"/>
  <c r="U17"/>
  <c r="U24"/>
  <c r="U9"/>
  <c r="U8"/>
  <c r="U5"/>
  <c r="U19"/>
  <c r="U13"/>
  <c r="U33"/>
  <c r="AB31"/>
  <c r="AB27"/>
  <c r="AB26"/>
  <c r="AB18"/>
  <c r="AB38"/>
  <c r="AB21"/>
  <c r="AB16"/>
  <c r="AB34"/>
  <c r="AB9"/>
  <c r="AB8"/>
  <c r="AB14"/>
  <c r="AB4"/>
  <c r="W29"/>
  <c r="AJ29" s="1"/>
  <c r="W25"/>
  <c r="W36"/>
  <c r="W14"/>
  <c r="W23"/>
  <c r="W19"/>
  <c r="W35"/>
  <c r="W4"/>
  <c r="AJ4" s="1"/>
  <c r="W15"/>
  <c r="W31"/>
  <c r="AJ31" s="1"/>
  <c r="W9"/>
  <c r="W6"/>
  <c r="V35"/>
  <c r="V37"/>
  <c r="V29"/>
  <c r="AH29" s="1"/>
  <c r="V25"/>
  <c r="V16"/>
  <c r="AH16" s="1"/>
  <c r="V32"/>
  <c r="V22"/>
  <c r="AH22" s="1"/>
  <c r="V9"/>
  <c r="V8"/>
  <c r="V12"/>
  <c r="V18"/>
  <c r="V3"/>
  <c r="Z38"/>
  <c r="Z33"/>
  <c r="Z32"/>
  <c r="Z16"/>
  <c r="Z28"/>
  <c r="Z24"/>
  <c r="Z14"/>
  <c r="Z23"/>
  <c r="Z19"/>
  <c r="Z7"/>
  <c r="Z3"/>
  <c r="Z9"/>
  <c r="X25"/>
  <c r="X36"/>
  <c r="X32"/>
  <c r="X27"/>
  <c r="X34"/>
  <c r="X23"/>
  <c r="X18"/>
  <c r="X17"/>
  <c r="X13"/>
  <c r="X9"/>
  <c r="X7"/>
  <c r="X5"/>
  <c r="R27"/>
  <c r="R30"/>
  <c r="AF30" s="1"/>
  <c r="R33"/>
  <c r="R21"/>
  <c r="R15"/>
  <c r="R24"/>
  <c r="R6"/>
  <c r="R12"/>
  <c r="R9"/>
  <c r="R3"/>
  <c r="R36"/>
  <c r="R18"/>
  <c r="AD35"/>
  <c r="AD31"/>
  <c r="AD27"/>
  <c r="AD38"/>
  <c r="AD34"/>
  <c r="AD30"/>
  <c r="AD37"/>
  <c r="AD33"/>
  <c r="AD29"/>
  <c r="AD36"/>
  <c r="AD28"/>
  <c r="AD32"/>
  <c r="Y32"/>
  <c r="AL32" s="1"/>
  <c r="Y28"/>
  <c r="AL28" s="1"/>
  <c r="Y37"/>
  <c r="AL37" s="1"/>
  <c r="Y25"/>
  <c r="AL25" s="1"/>
  <c r="Y18"/>
  <c r="AL18" s="1"/>
  <c r="Y21"/>
  <c r="AL21" s="1"/>
  <c r="Y17"/>
  <c r="AL17" s="1"/>
  <c r="Y33"/>
  <c r="AL33" s="1"/>
  <c r="Y14"/>
  <c r="AL14" s="1"/>
  <c r="Y11"/>
  <c r="AL11" s="1"/>
  <c r="Y6"/>
  <c r="AL6" s="1"/>
  <c r="Y4"/>
  <c r="AL4" s="1"/>
  <c r="W38"/>
  <c r="AJ38" s="1"/>
  <c r="W34"/>
  <c r="AJ34" s="1"/>
  <c r="W30"/>
  <c r="W28"/>
  <c r="W24"/>
  <c r="AJ24" s="1"/>
  <c r="W13"/>
  <c r="AJ13" s="1"/>
  <c r="W22"/>
  <c r="W18"/>
  <c r="AJ18" s="1"/>
  <c r="W17"/>
  <c r="AJ17" s="1"/>
  <c r="W3"/>
  <c r="W11"/>
  <c r="AJ11" s="1"/>
  <c r="W8"/>
  <c r="Z35"/>
  <c r="Z31"/>
  <c r="Z27"/>
  <c r="Z26"/>
  <c r="Z37"/>
  <c r="Z15"/>
  <c r="Z13"/>
  <c r="Z6"/>
  <c r="Z11"/>
  <c r="Z18"/>
  <c r="Z22"/>
  <c r="Z5"/>
  <c r="AF33"/>
  <c r="AC28"/>
  <c r="AC35"/>
  <c r="AC38"/>
  <c r="AC30"/>
  <c r="AC21"/>
  <c r="AC16"/>
  <c r="AC20"/>
  <c r="AC13"/>
  <c r="AC9"/>
  <c r="AC5"/>
  <c r="AC6"/>
  <c r="AC25"/>
  <c r="AC36"/>
  <c r="AC31"/>
  <c r="AC26"/>
  <c r="AC22"/>
  <c r="AC18"/>
  <c r="AC33"/>
  <c r="AC17"/>
  <c r="AC29"/>
  <c r="AC14"/>
  <c r="AC10"/>
  <c r="AC7"/>
  <c r="AC3"/>
  <c r="Y38"/>
  <c r="AL38" s="1"/>
  <c r="Y34"/>
  <c r="AL34" s="1"/>
  <c r="Y30"/>
  <c r="AL30" s="1"/>
  <c r="Y26"/>
  <c r="AL26" s="1"/>
  <c r="Y22"/>
  <c r="AL22" s="1"/>
  <c r="Y15"/>
  <c r="AL15" s="1"/>
  <c r="Y19"/>
  <c r="AL19" s="1"/>
  <c r="Y12"/>
  <c r="AL12" s="1"/>
  <c r="Y9"/>
  <c r="AL9" s="1"/>
  <c r="Y7"/>
  <c r="AL7" s="1"/>
  <c r="Y5"/>
  <c r="AL5" s="1"/>
  <c r="Y29"/>
  <c r="AL29" s="1"/>
  <c r="U32"/>
  <c r="U27"/>
  <c r="U38"/>
  <c r="U34"/>
  <c r="U22"/>
  <c r="U25"/>
  <c r="U15"/>
  <c r="U20"/>
  <c r="U14"/>
  <c r="U10"/>
  <c r="U6"/>
  <c r="U3"/>
  <c r="AB36"/>
  <c r="AB32"/>
  <c r="AB28"/>
  <c r="AB35"/>
  <c r="AB19"/>
  <c r="AB22"/>
  <c r="AB17"/>
  <c r="AB12"/>
  <c r="AB10"/>
  <c r="AB5"/>
  <c r="AB24"/>
  <c r="AB6"/>
  <c r="W26"/>
  <c r="W37"/>
  <c r="W33"/>
  <c r="AJ33" s="1"/>
  <c r="W32"/>
  <c r="W27"/>
  <c r="AJ27" s="1"/>
  <c r="W20"/>
  <c r="AJ20" s="1"/>
  <c r="W21"/>
  <c r="W12"/>
  <c r="W10"/>
  <c r="W7"/>
  <c r="W5"/>
  <c r="AJ5" s="1"/>
  <c r="W16"/>
  <c r="AJ16" s="1"/>
  <c r="S34"/>
  <c r="S26"/>
  <c r="S37"/>
  <c r="S28"/>
  <c r="S31"/>
  <c r="S20"/>
  <c r="S23"/>
  <c r="S17"/>
  <c r="S3"/>
  <c r="AF3" s="1"/>
  <c r="S6"/>
  <c r="AF6" s="1"/>
  <c r="S12"/>
  <c r="AF12" s="1"/>
  <c r="S9"/>
  <c r="AF9" s="1"/>
  <c r="AF36"/>
  <c r="AA38"/>
  <c r="AA25"/>
  <c r="AA19"/>
  <c r="AA35"/>
  <c r="AA31"/>
  <c r="AA27"/>
  <c r="AA21"/>
  <c r="AA3"/>
  <c r="AA17"/>
  <c r="AA12"/>
  <c r="AA11"/>
  <c r="AA7"/>
  <c r="R31"/>
  <c r="R34"/>
  <c r="R37"/>
  <c r="R25"/>
  <c r="R16"/>
  <c r="R19"/>
  <c r="R10"/>
  <c r="R22"/>
  <c r="AF22" s="1"/>
  <c r="R4"/>
  <c r="R28"/>
  <c r="R13"/>
  <c r="R7"/>
  <c r="AF27"/>
  <c r="AD26"/>
  <c r="AD25"/>
  <c r="AD21"/>
  <c r="AD17"/>
  <c r="AD16"/>
  <c r="AD15"/>
  <c r="AD24"/>
  <c r="AD20"/>
  <c r="AD23"/>
  <c r="AD19"/>
  <c r="AD18"/>
  <c r="AD22"/>
  <c r="AC32"/>
  <c r="AC27"/>
  <c r="AC34"/>
  <c r="AC15"/>
  <c r="AC24"/>
  <c r="AC23"/>
  <c r="AC12"/>
  <c r="AC11"/>
  <c r="AC8"/>
  <c r="AC37"/>
  <c r="AC4"/>
  <c r="AC19"/>
  <c r="Y36"/>
  <c r="AL36" s="1"/>
  <c r="Y35"/>
  <c r="AL35" s="1"/>
  <c r="Y31"/>
  <c r="AL31" s="1"/>
  <c r="Y27"/>
  <c r="AL27" s="1"/>
  <c r="Y16"/>
  <c r="AL16" s="1"/>
  <c r="Y24"/>
  <c r="AL24" s="1"/>
  <c r="Y20"/>
  <c r="AL20" s="1"/>
  <c r="Y10"/>
  <c r="AL10" s="1"/>
  <c r="Y8"/>
  <c r="AL8" s="1"/>
  <c r="Y3"/>
  <c r="AL3" s="1"/>
  <c r="Y23"/>
  <c r="AL23" s="1"/>
  <c r="Y13"/>
  <c r="AL13" s="1"/>
  <c r="U36"/>
  <c r="U28"/>
  <c r="U35"/>
  <c r="U30"/>
  <c r="U26"/>
  <c r="U18"/>
  <c r="U16"/>
  <c r="U12"/>
  <c r="U11"/>
  <c r="U7"/>
  <c r="U23"/>
  <c r="U4"/>
  <c r="T37"/>
  <c r="T35"/>
  <c r="T27"/>
  <c r="T22"/>
  <c r="T30"/>
  <c r="T17"/>
  <c r="T24"/>
  <c r="T20"/>
  <c r="T14"/>
  <c r="T4"/>
  <c r="T9"/>
  <c r="T7"/>
  <c r="V27"/>
  <c r="AH27" s="1"/>
  <c r="AK27" s="1"/>
  <c r="V38"/>
  <c r="AH38" s="1"/>
  <c r="AK38" s="1"/>
  <c r="V30"/>
  <c r="V26"/>
  <c r="V33"/>
  <c r="AH33" s="1"/>
  <c r="V17"/>
  <c r="AH17" s="1"/>
  <c r="AK17" s="1"/>
  <c r="V23"/>
  <c r="AH23" s="1"/>
  <c r="V19"/>
  <c r="V13"/>
  <c r="AH13" s="1"/>
  <c r="AK13" s="1"/>
  <c r="V6"/>
  <c r="AH6" s="1"/>
  <c r="V4"/>
  <c r="AH4" s="1"/>
  <c r="V10"/>
  <c r="S38"/>
  <c r="S29"/>
  <c r="S32"/>
  <c r="S35"/>
  <c r="S24"/>
  <c r="AF24" s="1"/>
  <c r="S13"/>
  <c r="AF13" s="1"/>
  <c r="S18"/>
  <c r="S15"/>
  <c r="AF15" s="1"/>
  <c r="S4"/>
  <c r="AF4" s="1"/>
  <c r="S21"/>
  <c r="AF21" s="1"/>
  <c r="S10"/>
  <c r="S7"/>
  <c r="AF7" s="1"/>
  <c r="X37"/>
  <c r="X28"/>
  <c r="X35"/>
  <c r="X19"/>
  <c r="X30"/>
  <c r="X26"/>
  <c r="X21"/>
  <c r="X15"/>
  <c r="X3"/>
  <c r="X10"/>
  <c r="X8"/>
  <c r="X14"/>
  <c r="T33"/>
  <c r="T25"/>
  <c r="T28"/>
  <c r="T31"/>
  <c r="T38"/>
  <c r="T23"/>
  <c r="T18"/>
  <c r="T15"/>
  <c r="T12"/>
  <c r="T10"/>
  <c r="T8"/>
  <c r="T5"/>
  <c r="AF19"/>
  <c r="AF25"/>
  <c r="AA26"/>
  <c r="AA33"/>
  <c r="AA36"/>
  <c r="AA32"/>
  <c r="AA28"/>
  <c r="AA20"/>
  <c r="AA13"/>
  <c r="AA22"/>
  <c r="AA4"/>
  <c r="AA15"/>
  <c r="AA9"/>
  <c r="AA8"/>
  <c r="R35"/>
  <c r="R38"/>
  <c r="R26"/>
  <c r="R29"/>
  <c r="R17"/>
  <c r="R20"/>
  <c r="R14"/>
  <c r="R32"/>
  <c r="R23"/>
  <c r="R5"/>
  <c r="R11"/>
  <c r="R8"/>
  <c r="S30" i="20"/>
  <c r="S33"/>
  <c r="S36"/>
  <c r="S14"/>
  <c r="AF14" s="1"/>
  <c r="S27"/>
  <c r="S19"/>
  <c r="S22"/>
  <c r="S25"/>
  <c r="S11"/>
  <c r="S8"/>
  <c r="S5"/>
  <c r="S16"/>
  <c r="AF16" s="1"/>
  <c r="V31"/>
  <c r="V34"/>
  <c r="V21"/>
  <c r="V15"/>
  <c r="V24"/>
  <c r="V20"/>
  <c r="V14"/>
  <c r="V36"/>
  <c r="AH36" s="1"/>
  <c r="V28"/>
  <c r="V11"/>
  <c r="V7"/>
  <c r="V5"/>
  <c r="AH5" s="1"/>
  <c r="AB31"/>
  <c r="AB27"/>
  <c r="AB26"/>
  <c r="AB18"/>
  <c r="AB38"/>
  <c r="AB21"/>
  <c r="AB16"/>
  <c r="AB14"/>
  <c r="AB34"/>
  <c r="AB4"/>
  <c r="AB9"/>
  <c r="AB8"/>
  <c r="U36"/>
  <c r="U28"/>
  <c r="U35"/>
  <c r="U30"/>
  <c r="U26"/>
  <c r="U18"/>
  <c r="U16"/>
  <c r="U4"/>
  <c r="U23"/>
  <c r="U12"/>
  <c r="U11"/>
  <c r="U7"/>
  <c r="AA38"/>
  <c r="AA25"/>
  <c r="AA19"/>
  <c r="AA35"/>
  <c r="AA31"/>
  <c r="AA27"/>
  <c r="AA12"/>
  <c r="AA11"/>
  <c r="AA7"/>
  <c r="AA21"/>
  <c r="AA17"/>
  <c r="AA3"/>
  <c r="AA26"/>
  <c r="AA33"/>
  <c r="AA36"/>
  <c r="AA32"/>
  <c r="AA28"/>
  <c r="AA20"/>
  <c r="AA22"/>
  <c r="AA13"/>
  <c r="AA9"/>
  <c r="AA8"/>
  <c r="AA4"/>
  <c r="AA15"/>
  <c r="AC28"/>
  <c r="AC35"/>
  <c r="AC38"/>
  <c r="AC30"/>
  <c r="AC21"/>
  <c r="AC16"/>
  <c r="AC20"/>
  <c r="AC25"/>
  <c r="AC9"/>
  <c r="AC5"/>
  <c r="AC13"/>
  <c r="AC6"/>
  <c r="W29"/>
  <c r="W36"/>
  <c r="W14"/>
  <c r="W25"/>
  <c r="AJ25" s="1"/>
  <c r="W23"/>
  <c r="W19"/>
  <c r="W35"/>
  <c r="W15"/>
  <c r="W9"/>
  <c r="W6"/>
  <c r="W31"/>
  <c r="W4"/>
  <c r="AJ4" s="1"/>
  <c r="V35"/>
  <c r="V37"/>
  <c r="V29"/>
  <c r="V25"/>
  <c r="AH25" s="1"/>
  <c r="V16"/>
  <c r="V32"/>
  <c r="V3"/>
  <c r="V18"/>
  <c r="AH18" s="1"/>
  <c r="V22"/>
  <c r="V12"/>
  <c r="V9"/>
  <c r="V8"/>
  <c r="R31"/>
  <c r="R34"/>
  <c r="R37"/>
  <c r="R25"/>
  <c r="R16"/>
  <c r="R19"/>
  <c r="R13"/>
  <c r="R10"/>
  <c r="R7"/>
  <c r="R28"/>
  <c r="R22"/>
  <c r="R4"/>
  <c r="AB36"/>
  <c r="AB32"/>
  <c r="AB28"/>
  <c r="AB35"/>
  <c r="AB19"/>
  <c r="AB22"/>
  <c r="AB17"/>
  <c r="AB6"/>
  <c r="AB12"/>
  <c r="AB24"/>
  <c r="AB5"/>
  <c r="AB10"/>
  <c r="X37"/>
  <c r="X28"/>
  <c r="X35"/>
  <c r="X19"/>
  <c r="X30"/>
  <c r="X26"/>
  <c r="X21"/>
  <c r="X15"/>
  <c r="X14"/>
  <c r="X3"/>
  <c r="X10"/>
  <c r="X8"/>
  <c r="T29"/>
  <c r="T36"/>
  <c r="T32"/>
  <c r="T19"/>
  <c r="T34"/>
  <c r="T21"/>
  <c r="T16"/>
  <c r="T6"/>
  <c r="T13"/>
  <c r="T26"/>
  <c r="T3"/>
  <c r="T11"/>
  <c r="Y38"/>
  <c r="AL38" s="1"/>
  <c r="Y34"/>
  <c r="AL34" s="1"/>
  <c r="Y30"/>
  <c r="AL30" s="1"/>
  <c r="Y26"/>
  <c r="AL26" s="1"/>
  <c r="Y22"/>
  <c r="AL22" s="1"/>
  <c r="Y15"/>
  <c r="AL15" s="1"/>
  <c r="Y29"/>
  <c r="AL29" s="1"/>
  <c r="Y19"/>
  <c r="AL19" s="1"/>
  <c r="Y12"/>
  <c r="AL12" s="1"/>
  <c r="Y9"/>
  <c r="AL9" s="1"/>
  <c r="Y7"/>
  <c r="AL7" s="1"/>
  <c r="Y5"/>
  <c r="AL5" s="1"/>
  <c r="Z38"/>
  <c r="Z33"/>
  <c r="Z32"/>
  <c r="Z16"/>
  <c r="Z28"/>
  <c r="Z24"/>
  <c r="Z14"/>
  <c r="Z23"/>
  <c r="Z19"/>
  <c r="Z3"/>
  <c r="Z9"/>
  <c r="Z7"/>
  <c r="AD26"/>
  <c r="AD25"/>
  <c r="AD21"/>
  <c r="AD17"/>
  <c r="AD16"/>
  <c r="AD15"/>
  <c r="AD24"/>
  <c r="AD20"/>
  <c r="AD23"/>
  <c r="AD19"/>
  <c r="AD18"/>
  <c r="AD22"/>
  <c r="AA34"/>
  <c r="AA30"/>
  <c r="AA37"/>
  <c r="AA29"/>
  <c r="AA24"/>
  <c r="AA14"/>
  <c r="AA23"/>
  <c r="AA18"/>
  <c r="AA10"/>
  <c r="AA5"/>
  <c r="AA6"/>
  <c r="AA16"/>
  <c r="AC36"/>
  <c r="AC31"/>
  <c r="AC26"/>
  <c r="AC22"/>
  <c r="AC18"/>
  <c r="AC33"/>
  <c r="AC17"/>
  <c r="AC29"/>
  <c r="AC14"/>
  <c r="AC3"/>
  <c r="AC10"/>
  <c r="AC7"/>
  <c r="W26"/>
  <c r="AJ26" s="1"/>
  <c r="W37"/>
  <c r="AJ37" s="1"/>
  <c r="W33"/>
  <c r="W32"/>
  <c r="AJ32" s="1"/>
  <c r="W27"/>
  <c r="W20"/>
  <c r="W16"/>
  <c r="W12"/>
  <c r="AJ12" s="1"/>
  <c r="W10"/>
  <c r="AJ10" s="1"/>
  <c r="W7"/>
  <c r="W5"/>
  <c r="W21"/>
  <c r="AJ21" s="1"/>
  <c r="S34"/>
  <c r="AF34" s="1"/>
  <c r="S26"/>
  <c r="S37"/>
  <c r="AF37" s="1"/>
  <c r="S28"/>
  <c r="AF28" s="1"/>
  <c r="S31"/>
  <c r="AF31" s="1"/>
  <c r="S20"/>
  <c r="S23"/>
  <c r="S12"/>
  <c r="AF12" s="1"/>
  <c r="S9"/>
  <c r="S17"/>
  <c r="S6"/>
  <c r="S3"/>
  <c r="R35"/>
  <c r="R38"/>
  <c r="R26"/>
  <c r="R29"/>
  <c r="R17"/>
  <c r="R20"/>
  <c r="R14"/>
  <c r="R32"/>
  <c r="R23"/>
  <c r="R11"/>
  <c r="R8"/>
  <c r="R5"/>
  <c r="T37"/>
  <c r="T35"/>
  <c r="T27"/>
  <c r="T22"/>
  <c r="T30"/>
  <c r="T17"/>
  <c r="T24"/>
  <c r="T20"/>
  <c r="T14"/>
  <c r="T4"/>
  <c r="T9"/>
  <c r="T7"/>
  <c r="X33"/>
  <c r="X29"/>
  <c r="X31"/>
  <c r="X22"/>
  <c r="X16"/>
  <c r="X38"/>
  <c r="X24"/>
  <c r="X20"/>
  <c r="X6"/>
  <c r="X12"/>
  <c r="X4"/>
  <c r="X11"/>
  <c r="U32"/>
  <c r="U27"/>
  <c r="U38"/>
  <c r="U34"/>
  <c r="U22"/>
  <c r="U15"/>
  <c r="U25"/>
  <c r="U20"/>
  <c r="U14"/>
  <c r="U3"/>
  <c r="U10"/>
  <c r="U6"/>
  <c r="Y36"/>
  <c r="AL36" s="1"/>
  <c r="Y35"/>
  <c r="AL35" s="1"/>
  <c r="Y31"/>
  <c r="AL31" s="1"/>
  <c r="Y27"/>
  <c r="AL27" s="1"/>
  <c r="Y16"/>
  <c r="AL16" s="1"/>
  <c r="Y24"/>
  <c r="AL24" s="1"/>
  <c r="Y20"/>
  <c r="AL20" s="1"/>
  <c r="Y3"/>
  <c r="AL3" s="1"/>
  <c r="Y23"/>
  <c r="AL23" s="1"/>
  <c r="Y13"/>
  <c r="AL13" s="1"/>
  <c r="Y10"/>
  <c r="AL10" s="1"/>
  <c r="Y8"/>
  <c r="AL8" s="1"/>
  <c r="AD14"/>
  <c r="AD13"/>
  <c r="AD3"/>
  <c r="AD12"/>
  <c r="AD11"/>
  <c r="AD10"/>
  <c r="AD9"/>
  <c r="AD8"/>
  <c r="AD7"/>
  <c r="AD5"/>
  <c r="AD6"/>
  <c r="AD4"/>
  <c r="W38"/>
  <c r="W34"/>
  <c r="W30"/>
  <c r="AJ30" s="1"/>
  <c r="W28"/>
  <c r="AJ28" s="1"/>
  <c r="W24"/>
  <c r="AJ24" s="1"/>
  <c r="W22"/>
  <c r="W18"/>
  <c r="W17"/>
  <c r="W13"/>
  <c r="W11"/>
  <c r="W8"/>
  <c r="W3"/>
  <c r="AJ3" s="1"/>
  <c r="R27"/>
  <c r="R30"/>
  <c r="R33"/>
  <c r="R21"/>
  <c r="R15"/>
  <c r="R24"/>
  <c r="R18"/>
  <c r="R3"/>
  <c r="R12"/>
  <c r="R9"/>
  <c r="R6"/>
  <c r="R36"/>
  <c r="T33"/>
  <c r="T25"/>
  <c r="T28"/>
  <c r="T31"/>
  <c r="T38"/>
  <c r="T23"/>
  <c r="T18"/>
  <c r="T15"/>
  <c r="T12"/>
  <c r="T5"/>
  <c r="T10"/>
  <c r="T8"/>
  <c r="AD35"/>
  <c r="AD31"/>
  <c r="AD27"/>
  <c r="AD38"/>
  <c r="AD34"/>
  <c r="AD30"/>
  <c r="AD37"/>
  <c r="AD33"/>
  <c r="AD29"/>
  <c r="AD36"/>
  <c r="AD28"/>
  <c r="AD32"/>
  <c r="Z34"/>
  <c r="Z30"/>
  <c r="Z29"/>
  <c r="Z25"/>
  <c r="Z21"/>
  <c r="Z17"/>
  <c r="Z36"/>
  <c r="Z20"/>
  <c r="Z12"/>
  <c r="Z10"/>
  <c r="Z8"/>
  <c r="Z4"/>
  <c r="AC32"/>
  <c r="AC27"/>
  <c r="AC34"/>
  <c r="AC15"/>
  <c r="AC24"/>
  <c r="AC19"/>
  <c r="AC4"/>
  <c r="AC37"/>
  <c r="AC23"/>
  <c r="AC12"/>
  <c r="AC11"/>
  <c r="AC8"/>
  <c r="V27"/>
  <c r="V38"/>
  <c r="AH38" s="1"/>
  <c r="V30"/>
  <c r="AH30" s="1"/>
  <c r="V26"/>
  <c r="AH26" s="1"/>
  <c r="AK26" s="1"/>
  <c r="V33"/>
  <c r="AH33" s="1"/>
  <c r="V17"/>
  <c r="V23"/>
  <c r="V19"/>
  <c r="AH19" s="1"/>
  <c r="V13"/>
  <c r="V10"/>
  <c r="AH10" s="1"/>
  <c r="V6"/>
  <c r="AH6" s="1"/>
  <c r="V4"/>
  <c r="AH4" s="1"/>
  <c r="AK4" s="1"/>
  <c r="S38"/>
  <c r="AF38" s="1"/>
  <c r="S29"/>
  <c r="S32"/>
  <c r="S35"/>
  <c r="AF35" s="1"/>
  <c r="S24"/>
  <c r="AF24" s="1"/>
  <c r="S18"/>
  <c r="S21"/>
  <c r="S13"/>
  <c r="AF13" s="1"/>
  <c r="S10"/>
  <c r="S7"/>
  <c r="AF7" s="1"/>
  <c r="S15"/>
  <c r="AF15" s="1"/>
  <c r="S4"/>
  <c r="AF4" s="1"/>
  <c r="AB37"/>
  <c r="AB33"/>
  <c r="AB29"/>
  <c r="AB25"/>
  <c r="AB30"/>
  <c r="AB23"/>
  <c r="AB13"/>
  <c r="AB15"/>
  <c r="AB20"/>
  <c r="AB3"/>
  <c r="AB11"/>
  <c r="AB7"/>
  <c r="Z35"/>
  <c r="Z31"/>
  <c r="Z27"/>
  <c r="Z26"/>
  <c r="Z37"/>
  <c r="Z15"/>
  <c r="Z22"/>
  <c r="Z13"/>
  <c r="Z11"/>
  <c r="Z5"/>
  <c r="Z18"/>
  <c r="Z6"/>
  <c r="X25"/>
  <c r="X36"/>
  <c r="X32"/>
  <c r="X27"/>
  <c r="X34"/>
  <c r="X23"/>
  <c r="X18"/>
  <c r="X17"/>
  <c r="X13"/>
  <c r="X5"/>
  <c r="X9"/>
  <c r="X7"/>
  <c r="U31"/>
  <c r="U29"/>
  <c r="U37"/>
  <c r="U21"/>
  <c r="U17"/>
  <c r="U24"/>
  <c r="U33"/>
  <c r="U19"/>
  <c r="U13"/>
  <c r="U9"/>
  <c r="U8"/>
  <c r="U5"/>
  <c r="Y32"/>
  <c r="AL32" s="1"/>
  <c r="Y28"/>
  <c r="AL28" s="1"/>
  <c r="Y37"/>
  <c r="AL37" s="1"/>
  <c r="Y25"/>
  <c r="AL25" s="1"/>
  <c r="Y18"/>
  <c r="AL18" s="1"/>
  <c r="Y21"/>
  <c r="AL21" s="1"/>
  <c r="Y17"/>
  <c r="AL17" s="1"/>
  <c r="Y33"/>
  <c r="AL33" s="1"/>
  <c r="Y14"/>
  <c r="AL14" s="1"/>
  <c r="Y4"/>
  <c r="AL4" s="1"/>
  <c r="Y11"/>
  <c r="AL11" s="1"/>
  <c r="Y6"/>
  <c r="AL6" s="1"/>
  <c r="S38" i="19"/>
  <c r="S29"/>
  <c r="S32"/>
  <c r="S35"/>
  <c r="AF35" s="1"/>
  <c r="S24"/>
  <c r="S18"/>
  <c r="S21"/>
  <c r="S4"/>
  <c r="S15"/>
  <c r="S13"/>
  <c r="S10"/>
  <c r="S7"/>
  <c r="AA34"/>
  <c r="AA30"/>
  <c r="AA37"/>
  <c r="AA29"/>
  <c r="AA24"/>
  <c r="AA14"/>
  <c r="AA23"/>
  <c r="AA18"/>
  <c r="AA10"/>
  <c r="AA5"/>
  <c r="AA16"/>
  <c r="AA6"/>
  <c r="Z34"/>
  <c r="Z30"/>
  <c r="Z29"/>
  <c r="Z25"/>
  <c r="Z21"/>
  <c r="Z17"/>
  <c r="Z36"/>
  <c r="Z20"/>
  <c r="Z12"/>
  <c r="Z4"/>
  <c r="Z8"/>
  <c r="Z10"/>
  <c r="AC36"/>
  <c r="AC31"/>
  <c r="AC26"/>
  <c r="AC22"/>
  <c r="AC18"/>
  <c r="AC33"/>
  <c r="AC17"/>
  <c r="AC29"/>
  <c r="AC14"/>
  <c r="AC10"/>
  <c r="AC7"/>
  <c r="AC3"/>
  <c r="X33"/>
  <c r="X29"/>
  <c r="X31"/>
  <c r="X22"/>
  <c r="X16"/>
  <c r="X38"/>
  <c r="X24"/>
  <c r="X20"/>
  <c r="X12"/>
  <c r="X11"/>
  <c r="X6"/>
  <c r="X4"/>
  <c r="AB37"/>
  <c r="AB33"/>
  <c r="AB29"/>
  <c r="AB25"/>
  <c r="AB30"/>
  <c r="AB23"/>
  <c r="AB15"/>
  <c r="AB3"/>
  <c r="AB13"/>
  <c r="AB11"/>
  <c r="AB7"/>
  <c r="AB20"/>
  <c r="Z38"/>
  <c r="Z33"/>
  <c r="Z32"/>
  <c r="Z16"/>
  <c r="Z28"/>
  <c r="Z24"/>
  <c r="Z14"/>
  <c r="Z23"/>
  <c r="Z19"/>
  <c r="Z3"/>
  <c r="Z9"/>
  <c r="Z7"/>
  <c r="V27"/>
  <c r="V38"/>
  <c r="AH38" s="1"/>
  <c r="V30"/>
  <c r="V26"/>
  <c r="AH26" s="1"/>
  <c r="V33"/>
  <c r="AH33" s="1"/>
  <c r="V17"/>
  <c r="V23"/>
  <c r="V19"/>
  <c r="V6"/>
  <c r="V4"/>
  <c r="V13"/>
  <c r="V10"/>
  <c r="AH10" s="1"/>
  <c r="T29"/>
  <c r="T36"/>
  <c r="T32"/>
  <c r="T19"/>
  <c r="T34"/>
  <c r="T21"/>
  <c r="T16"/>
  <c r="T3"/>
  <c r="T13"/>
  <c r="T11"/>
  <c r="T26"/>
  <c r="T6"/>
  <c r="W26"/>
  <c r="W37"/>
  <c r="W33"/>
  <c r="AJ33" s="1"/>
  <c r="W32"/>
  <c r="AJ32" s="1"/>
  <c r="W27"/>
  <c r="W20"/>
  <c r="W16"/>
  <c r="AJ16" s="1"/>
  <c r="W21"/>
  <c r="AJ21" s="1"/>
  <c r="W12"/>
  <c r="AJ12" s="1"/>
  <c r="W10"/>
  <c r="W7"/>
  <c r="W5"/>
  <c r="AD14"/>
  <c r="AD13"/>
  <c r="AD6"/>
  <c r="AD4"/>
  <c r="AD3"/>
  <c r="AD12"/>
  <c r="AD7"/>
  <c r="AD5"/>
  <c r="AD11"/>
  <c r="AD10"/>
  <c r="AD8"/>
  <c r="AD9"/>
  <c r="AC28"/>
  <c r="AC35"/>
  <c r="AC38"/>
  <c r="AC30"/>
  <c r="AC21"/>
  <c r="AC16"/>
  <c r="AC20"/>
  <c r="AC13"/>
  <c r="AC9"/>
  <c r="AC5"/>
  <c r="AC6"/>
  <c r="AC25"/>
  <c r="X37"/>
  <c r="X28"/>
  <c r="X35"/>
  <c r="X19"/>
  <c r="X30"/>
  <c r="X26"/>
  <c r="X21"/>
  <c r="X15"/>
  <c r="X14"/>
  <c r="X3"/>
  <c r="X10"/>
  <c r="X8"/>
  <c r="Z35"/>
  <c r="Z31"/>
  <c r="Z27"/>
  <c r="Z26"/>
  <c r="Z37"/>
  <c r="Z15"/>
  <c r="Z22"/>
  <c r="Z6"/>
  <c r="Z11"/>
  <c r="Z18"/>
  <c r="Z13"/>
  <c r="Z5"/>
  <c r="T33"/>
  <c r="T25"/>
  <c r="T28"/>
  <c r="T31"/>
  <c r="T38"/>
  <c r="T23"/>
  <c r="T18"/>
  <c r="T15"/>
  <c r="T12"/>
  <c r="T10"/>
  <c r="T8"/>
  <c r="T5"/>
  <c r="W29"/>
  <c r="AJ29" s="1"/>
  <c r="W25"/>
  <c r="W36"/>
  <c r="W14"/>
  <c r="AJ14" s="1"/>
  <c r="W23"/>
  <c r="W19"/>
  <c r="W35"/>
  <c r="AJ35" s="1"/>
  <c r="W15"/>
  <c r="AJ15" s="1"/>
  <c r="W4"/>
  <c r="W31"/>
  <c r="W9"/>
  <c r="W6"/>
  <c r="AJ6" s="1"/>
  <c r="AD26"/>
  <c r="AD25"/>
  <c r="AD21"/>
  <c r="AD17"/>
  <c r="AD16"/>
  <c r="AD15"/>
  <c r="AD24"/>
  <c r="AD20"/>
  <c r="AD23"/>
  <c r="AD19"/>
  <c r="AD18"/>
  <c r="AD22"/>
  <c r="AC32"/>
  <c r="AC27"/>
  <c r="AC34"/>
  <c r="AC15"/>
  <c r="AC24"/>
  <c r="AC19"/>
  <c r="AC12"/>
  <c r="AC11"/>
  <c r="AC8"/>
  <c r="AC37"/>
  <c r="AC23"/>
  <c r="AC4"/>
  <c r="X25"/>
  <c r="X36"/>
  <c r="X32"/>
  <c r="X27"/>
  <c r="X34"/>
  <c r="X23"/>
  <c r="X18"/>
  <c r="X17"/>
  <c r="X13"/>
  <c r="X9"/>
  <c r="X7"/>
  <c r="X5"/>
  <c r="AB31"/>
  <c r="AB27"/>
  <c r="AB26"/>
  <c r="AB18"/>
  <c r="AB38"/>
  <c r="AB21"/>
  <c r="AB16"/>
  <c r="AB14"/>
  <c r="AB34"/>
  <c r="AB9"/>
  <c r="AB8"/>
  <c r="AB4"/>
  <c r="Y38"/>
  <c r="AL38" s="1"/>
  <c r="Y34"/>
  <c r="AL34" s="1"/>
  <c r="Y30"/>
  <c r="AL30" s="1"/>
  <c r="Y26"/>
  <c r="AL26" s="1"/>
  <c r="Y22"/>
  <c r="AL22" s="1"/>
  <c r="Y15"/>
  <c r="AL15" s="1"/>
  <c r="Y12"/>
  <c r="AL12" s="1"/>
  <c r="Y9"/>
  <c r="AL9" s="1"/>
  <c r="Y7"/>
  <c r="AL7" s="1"/>
  <c r="Y5"/>
  <c r="AL5" s="1"/>
  <c r="Y29"/>
  <c r="AL29" s="1"/>
  <c r="Y19"/>
  <c r="AL19" s="1"/>
  <c r="V31"/>
  <c r="V34"/>
  <c r="AH34" s="1"/>
  <c r="V21"/>
  <c r="AH21" s="1"/>
  <c r="V15"/>
  <c r="AH15" s="1"/>
  <c r="AK15" s="1"/>
  <c r="V24"/>
  <c r="V20"/>
  <c r="V14"/>
  <c r="AH14" s="1"/>
  <c r="V36"/>
  <c r="AH36" s="1"/>
  <c r="V28"/>
  <c r="AH28" s="1"/>
  <c r="V11"/>
  <c r="AH11" s="1"/>
  <c r="V5"/>
  <c r="V7"/>
  <c r="AH7" s="1"/>
  <c r="R27"/>
  <c r="R30"/>
  <c r="R33"/>
  <c r="R21"/>
  <c r="R15"/>
  <c r="R24"/>
  <c r="R18"/>
  <c r="R6"/>
  <c r="R12"/>
  <c r="R3"/>
  <c r="R36"/>
  <c r="R9"/>
  <c r="S30"/>
  <c r="S33"/>
  <c r="S25"/>
  <c r="S36"/>
  <c r="AF36" s="1"/>
  <c r="S14"/>
  <c r="S27"/>
  <c r="AF27" s="1"/>
  <c r="S19"/>
  <c r="S22"/>
  <c r="AF22" s="1"/>
  <c r="S16"/>
  <c r="S11"/>
  <c r="S8"/>
  <c r="S5"/>
  <c r="AF5" s="1"/>
  <c r="AA26"/>
  <c r="AA33"/>
  <c r="AA36"/>
  <c r="AA32"/>
  <c r="AA28"/>
  <c r="AA20"/>
  <c r="AA22"/>
  <c r="AA4"/>
  <c r="AA15"/>
  <c r="AA13"/>
  <c r="AA9"/>
  <c r="AA8"/>
  <c r="U36"/>
  <c r="U28"/>
  <c r="U35"/>
  <c r="U30"/>
  <c r="U26"/>
  <c r="U18"/>
  <c r="U16"/>
  <c r="U12"/>
  <c r="U11"/>
  <c r="U7"/>
  <c r="U23"/>
  <c r="U4"/>
  <c r="Y32"/>
  <c r="AL32" s="1"/>
  <c r="Y28"/>
  <c r="AL28" s="1"/>
  <c r="Y37"/>
  <c r="AL37" s="1"/>
  <c r="Y25"/>
  <c r="AL25" s="1"/>
  <c r="Y18"/>
  <c r="AL18" s="1"/>
  <c r="Y21"/>
  <c r="AL21" s="1"/>
  <c r="Y17"/>
  <c r="AL17" s="1"/>
  <c r="Y33"/>
  <c r="AL33" s="1"/>
  <c r="Y14"/>
  <c r="AL14" s="1"/>
  <c r="Y11"/>
  <c r="AL11" s="1"/>
  <c r="Y6"/>
  <c r="AL6" s="1"/>
  <c r="Y4"/>
  <c r="AL4" s="1"/>
  <c r="R35"/>
  <c r="R38"/>
  <c r="R26"/>
  <c r="R29"/>
  <c r="R17"/>
  <c r="R20"/>
  <c r="R14"/>
  <c r="R32"/>
  <c r="R23"/>
  <c r="R11"/>
  <c r="R5"/>
  <c r="R8"/>
  <c r="AD35"/>
  <c r="AD31"/>
  <c r="AD27"/>
  <c r="AD38"/>
  <c r="AD34"/>
  <c r="AD30"/>
  <c r="AD37"/>
  <c r="AD33"/>
  <c r="AD29"/>
  <c r="AD36"/>
  <c r="AD28"/>
  <c r="AD32"/>
  <c r="U31"/>
  <c r="U29"/>
  <c r="U37"/>
  <c r="U21"/>
  <c r="U17"/>
  <c r="U24"/>
  <c r="U13"/>
  <c r="U9"/>
  <c r="U8"/>
  <c r="U5"/>
  <c r="U33"/>
  <c r="U19"/>
  <c r="U32"/>
  <c r="U27"/>
  <c r="U38"/>
  <c r="U34"/>
  <c r="U22"/>
  <c r="U25"/>
  <c r="U15"/>
  <c r="U20"/>
  <c r="U14"/>
  <c r="U10"/>
  <c r="U6"/>
  <c r="U3"/>
  <c r="AB36"/>
  <c r="AB32"/>
  <c r="AB28"/>
  <c r="AB35"/>
  <c r="AB19"/>
  <c r="AB22"/>
  <c r="AB17"/>
  <c r="AB24"/>
  <c r="AB12"/>
  <c r="AB10"/>
  <c r="AB5"/>
  <c r="AB6"/>
  <c r="Y36"/>
  <c r="AL36" s="1"/>
  <c r="Y35"/>
  <c r="AL35" s="1"/>
  <c r="Y31"/>
  <c r="AL31" s="1"/>
  <c r="Y27"/>
  <c r="AL27" s="1"/>
  <c r="Y16"/>
  <c r="AL16" s="1"/>
  <c r="Y24"/>
  <c r="AL24" s="1"/>
  <c r="Y20"/>
  <c r="AL20" s="1"/>
  <c r="Y13"/>
  <c r="AL13" s="1"/>
  <c r="Y10"/>
  <c r="AL10" s="1"/>
  <c r="Y8"/>
  <c r="AL8" s="1"/>
  <c r="Y23"/>
  <c r="AL23" s="1"/>
  <c r="Y3"/>
  <c r="AL3" s="1"/>
  <c r="V35"/>
  <c r="V37"/>
  <c r="AH37" s="1"/>
  <c r="V29"/>
  <c r="AH29" s="1"/>
  <c r="AK29" s="1"/>
  <c r="V25"/>
  <c r="AH25" s="1"/>
  <c r="V16"/>
  <c r="AH16" s="1"/>
  <c r="V32"/>
  <c r="V18"/>
  <c r="AH18" s="1"/>
  <c r="V22"/>
  <c r="AH22" s="1"/>
  <c r="V12"/>
  <c r="AH12" s="1"/>
  <c r="V3"/>
  <c r="AH3" s="1"/>
  <c r="V9"/>
  <c r="AH9" s="1"/>
  <c r="V8"/>
  <c r="AH8" s="1"/>
  <c r="R31"/>
  <c r="R34"/>
  <c r="R37"/>
  <c r="R16"/>
  <c r="R25"/>
  <c r="R19"/>
  <c r="R13"/>
  <c r="R4"/>
  <c r="R22"/>
  <c r="R28"/>
  <c r="R10"/>
  <c r="R7"/>
  <c r="W38"/>
  <c r="AJ38" s="1"/>
  <c r="W34"/>
  <c r="AJ34" s="1"/>
  <c r="W30"/>
  <c r="AJ30" s="1"/>
  <c r="W28"/>
  <c r="AJ28" s="1"/>
  <c r="W24"/>
  <c r="W22"/>
  <c r="W18"/>
  <c r="AJ18" s="1"/>
  <c r="W17"/>
  <c r="AJ17" s="1"/>
  <c r="W3"/>
  <c r="AJ3" s="1"/>
  <c r="W13"/>
  <c r="AJ13" s="1"/>
  <c r="W11"/>
  <c r="AJ11" s="1"/>
  <c r="W8"/>
  <c r="AJ8" s="1"/>
  <c r="S34"/>
  <c r="S26"/>
  <c r="S37"/>
  <c r="AF37" s="1"/>
  <c r="S28"/>
  <c r="AF28" s="1"/>
  <c r="S31"/>
  <c r="AF31" s="1"/>
  <c r="S20"/>
  <c r="AF20" s="1"/>
  <c r="S23"/>
  <c r="AF23" s="1"/>
  <c r="S17"/>
  <c r="AF17" s="1"/>
  <c r="S3"/>
  <c r="AF3" s="1"/>
  <c r="S12"/>
  <c r="AF12" s="1"/>
  <c r="S9"/>
  <c r="S6"/>
  <c r="AF6" s="1"/>
  <c r="Z34" i="18"/>
  <c r="Z30"/>
  <c r="Z29"/>
  <c r="Z25"/>
  <c r="Z36"/>
  <c r="Z21"/>
  <c r="Z17"/>
  <c r="Z12"/>
  <c r="Z10"/>
  <c r="Z8"/>
  <c r="Z20"/>
  <c r="Z4"/>
  <c r="Y32"/>
  <c r="AL32" s="1"/>
  <c r="Y28"/>
  <c r="AL28" s="1"/>
  <c r="Y37"/>
  <c r="AL37" s="1"/>
  <c r="Y25"/>
  <c r="AL25" s="1"/>
  <c r="Y33"/>
  <c r="AL33" s="1"/>
  <c r="Y18"/>
  <c r="AL18" s="1"/>
  <c r="Y14"/>
  <c r="AL14" s="1"/>
  <c r="Y4"/>
  <c r="AL4" s="1"/>
  <c r="Y21"/>
  <c r="AL21" s="1"/>
  <c r="Y11"/>
  <c r="AL11" s="1"/>
  <c r="Y17"/>
  <c r="AL17" s="1"/>
  <c r="Y6"/>
  <c r="AL6" s="1"/>
  <c r="S30"/>
  <c r="S33"/>
  <c r="S25"/>
  <c r="S36"/>
  <c r="S22"/>
  <c r="S27"/>
  <c r="S16"/>
  <c r="S14"/>
  <c r="S11"/>
  <c r="S8"/>
  <c r="S5"/>
  <c r="S19"/>
  <c r="AF19" s="1"/>
  <c r="AA38"/>
  <c r="AA25"/>
  <c r="AA21"/>
  <c r="AA17"/>
  <c r="AA35"/>
  <c r="AA31"/>
  <c r="AA27"/>
  <c r="AA19"/>
  <c r="AA12"/>
  <c r="AA11"/>
  <c r="AA7"/>
  <c r="AA3"/>
  <c r="Z38"/>
  <c r="Z33"/>
  <c r="Z32"/>
  <c r="Z23"/>
  <c r="Z19"/>
  <c r="Z28"/>
  <c r="Z16"/>
  <c r="Z3"/>
  <c r="Z24"/>
  <c r="Z9"/>
  <c r="Z7"/>
  <c r="Z14"/>
  <c r="V27"/>
  <c r="V38"/>
  <c r="V30"/>
  <c r="V26"/>
  <c r="V33"/>
  <c r="V23"/>
  <c r="V19"/>
  <c r="V17"/>
  <c r="AH17" s="1"/>
  <c r="AK17" s="1"/>
  <c r="V13"/>
  <c r="V10"/>
  <c r="V6"/>
  <c r="V4"/>
  <c r="AH4" s="1"/>
  <c r="AB31"/>
  <c r="AB27"/>
  <c r="AB21"/>
  <c r="AB16"/>
  <c r="AB26"/>
  <c r="AB14"/>
  <c r="AB38"/>
  <c r="AB34"/>
  <c r="AB18"/>
  <c r="AB4"/>
  <c r="AB8"/>
  <c r="AB9"/>
  <c r="AC32"/>
  <c r="AC27"/>
  <c r="AC34"/>
  <c r="AC24"/>
  <c r="AC23"/>
  <c r="AC19"/>
  <c r="AC4"/>
  <c r="AC37"/>
  <c r="AC15"/>
  <c r="AC12"/>
  <c r="AC11"/>
  <c r="AC8"/>
  <c r="T29"/>
  <c r="T36"/>
  <c r="T32"/>
  <c r="T21"/>
  <c r="T16"/>
  <c r="T34"/>
  <c r="T19"/>
  <c r="T6"/>
  <c r="T26"/>
  <c r="T3"/>
  <c r="T13"/>
  <c r="T11"/>
  <c r="R35"/>
  <c r="R38"/>
  <c r="R26"/>
  <c r="R29"/>
  <c r="R23"/>
  <c r="R32"/>
  <c r="R17"/>
  <c r="R20"/>
  <c r="R11"/>
  <c r="R8"/>
  <c r="R5"/>
  <c r="R14"/>
  <c r="X25"/>
  <c r="X36"/>
  <c r="X32"/>
  <c r="X27"/>
  <c r="X34"/>
  <c r="X17"/>
  <c r="X23"/>
  <c r="X18"/>
  <c r="X13"/>
  <c r="X9"/>
  <c r="X7"/>
  <c r="X5"/>
  <c r="U31"/>
  <c r="U29"/>
  <c r="U24"/>
  <c r="U37"/>
  <c r="U19"/>
  <c r="U17"/>
  <c r="U33"/>
  <c r="U21"/>
  <c r="U13"/>
  <c r="U9"/>
  <c r="U8"/>
  <c r="U5"/>
  <c r="Z35"/>
  <c r="Z31"/>
  <c r="Z27"/>
  <c r="Z26"/>
  <c r="Z37"/>
  <c r="Z22"/>
  <c r="Z18"/>
  <c r="Z15"/>
  <c r="Z13"/>
  <c r="Z11"/>
  <c r="Z5"/>
  <c r="Z6"/>
  <c r="AB37"/>
  <c r="AB33"/>
  <c r="AB29"/>
  <c r="AB25"/>
  <c r="AB30"/>
  <c r="AB15"/>
  <c r="AB20"/>
  <c r="AB23"/>
  <c r="AB3"/>
  <c r="AB7"/>
  <c r="AB13"/>
  <c r="AB11"/>
  <c r="AC36"/>
  <c r="AC31"/>
  <c r="AC26"/>
  <c r="AC14"/>
  <c r="AC33"/>
  <c r="AC29"/>
  <c r="AC22"/>
  <c r="AC18"/>
  <c r="AC3"/>
  <c r="AC17"/>
  <c r="AC10"/>
  <c r="AC7"/>
  <c r="W26"/>
  <c r="W37"/>
  <c r="W33"/>
  <c r="W32"/>
  <c r="AJ32" s="1"/>
  <c r="W27"/>
  <c r="W21"/>
  <c r="W16"/>
  <c r="W20"/>
  <c r="AJ20" s="1"/>
  <c r="W12"/>
  <c r="W10"/>
  <c r="W7"/>
  <c r="W5"/>
  <c r="AJ5" s="1"/>
  <c r="X33"/>
  <c r="X29"/>
  <c r="X31"/>
  <c r="X16"/>
  <c r="X24"/>
  <c r="X20"/>
  <c r="X38"/>
  <c r="X22"/>
  <c r="X6"/>
  <c r="X4"/>
  <c r="X12"/>
  <c r="X11"/>
  <c r="AD35"/>
  <c r="AD31"/>
  <c r="AD27"/>
  <c r="AD38"/>
  <c r="AD34"/>
  <c r="AD30"/>
  <c r="AD37"/>
  <c r="AD33"/>
  <c r="AD29"/>
  <c r="AD36"/>
  <c r="AD28"/>
  <c r="AD32"/>
  <c r="AA26"/>
  <c r="AA33"/>
  <c r="AA36"/>
  <c r="AA32"/>
  <c r="AA28"/>
  <c r="AA22"/>
  <c r="AA15"/>
  <c r="AA20"/>
  <c r="AA13"/>
  <c r="AA9"/>
  <c r="AA8"/>
  <c r="AA4"/>
  <c r="Y38"/>
  <c r="AL38" s="1"/>
  <c r="Y34"/>
  <c r="AL34" s="1"/>
  <c r="Y30"/>
  <c r="AL30" s="1"/>
  <c r="Y26"/>
  <c r="AL26" s="1"/>
  <c r="Y19"/>
  <c r="AL19" s="1"/>
  <c r="Y22"/>
  <c r="AL22" s="1"/>
  <c r="Y29"/>
  <c r="AL29" s="1"/>
  <c r="Y12"/>
  <c r="AL12" s="1"/>
  <c r="Y9"/>
  <c r="AL9" s="1"/>
  <c r="Y7"/>
  <c r="AL7" s="1"/>
  <c r="Y5"/>
  <c r="AL5" s="1"/>
  <c r="Y15"/>
  <c r="AL15" s="1"/>
  <c r="V31"/>
  <c r="V34"/>
  <c r="AH34" s="1"/>
  <c r="V36"/>
  <c r="AH36" s="1"/>
  <c r="V28"/>
  <c r="AH28" s="1"/>
  <c r="V21"/>
  <c r="V15"/>
  <c r="V24"/>
  <c r="AH24" s="1"/>
  <c r="V20"/>
  <c r="AH20" s="1"/>
  <c r="AK20" s="1"/>
  <c r="V14"/>
  <c r="V11"/>
  <c r="V7"/>
  <c r="AH7" s="1"/>
  <c r="V5"/>
  <c r="AH5" s="1"/>
  <c r="AK5" s="1"/>
  <c r="AB36"/>
  <c r="AB32"/>
  <c r="AB28"/>
  <c r="AB35"/>
  <c r="AB17"/>
  <c r="AB24"/>
  <c r="AB19"/>
  <c r="AB6"/>
  <c r="AB22"/>
  <c r="AB5"/>
  <c r="AB12"/>
  <c r="AB10"/>
  <c r="W38"/>
  <c r="W34"/>
  <c r="AJ34" s="1"/>
  <c r="W30"/>
  <c r="W28"/>
  <c r="AJ28" s="1"/>
  <c r="W22"/>
  <c r="W18"/>
  <c r="W17"/>
  <c r="AJ17" s="1"/>
  <c r="W24"/>
  <c r="AJ24" s="1"/>
  <c r="W13"/>
  <c r="AJ13" s="1"/>
  <c r="W11"/>
  <c r="W8"/>
  <c r="W3"/>
  <c r="AJ3" s="1"/>
  <c r="T37"/>
  <c r="T35"/>
  <c r="T27"/>
  <c r="T17"/>
  <c r="T24"/>
  <c r="T20"/>
  <c r="T14"/>
  <c r="T30"/>
  <c r="T22"/>
  <c r="T4"/>
  <c r="T9"/>
  <c r="T7"/>
  <c r="R27"/>
  <c r="R30"/>
  <c r="R33"/>
  <c r="R18"/>
  <c r="R21"/>
  <c r="R15"/>
  <c r="R3"/>
  <c r="R24"/>
  <c r="R12"/>
  <c r="R9"/>
  <c r="R6"/>
  <c r="R36"/>
  <c r="S34"/>
  <c r="S26"/>
  <c r="S37"/>
  <c r="S28"/>
  <c r="AF28" s="1"/>
  <c r="S31"/>
  <c r="S17"/>
  <c r="S20"/>
  <c r="S12"/>
  <c r="AF12" s="1"/>
  <c r="S9"/>
  <c r="S6"/>
  <c r="S23"/>
  <c r="AF23" s="1"/>
  <c r="S3"/>
  <c r="AF3" s="1"/>
  <c r="U36"/>
  <c r="U28"/>
  <c r="U35"/>
  <c r="U30"/>
  <c r="U26"/>
  <c r="U23"/>
  <c r="U18"/>
  <c r="U16"/>
  <c r="U4"/>
  <c r="U12"/>
  <c r="U11"/>
  <c r="U7"/>
  <c r="R31"/>
  <c r="R34"/>
  <c r="R37"/>
  <c r="R25"/>
  <c r="R19"/>
  <c r="R22"/>
  <c r="R16"/>
  <c r="R13"/>
  <c r="R10"/>
  <c r="R7"/>
  <c r="R28"/>
  <c r="R4"/>
  <c r="AD3"/>
  <c r="AD13"/>
  <c r="AD12"/>
  <c r="AD11"/>
  <c r="AD10"/>
  <c r="AD9"/>
  <c r="AD8"/>
  <c r="AD7"/>
  <c r="AD5"/>
  <c r="AD14"/>
  <c r="AD6"/>
  <c r="AD4"/>
  <c r="AA34"/>
  <c r="AA30"/>
  <c r="AA37"/>
  <c r="AA29"/>
  <c r="AA18"/>
  <c r="AA16"/>
  <c r="AA24"/>
  <c r="AA14"/>
  <c r="AA10"/>
  <c r="AA5"/>
  <c r="AA23"/>
  <c r="AA6"/>
  <c r="Y36"/>
  <c r="AL36" s="1"/>
  <c r="Y35"/>
  <c r="AL35" s="1"/>
  <c r="Y31"/>
  <c r="AL31" s="1"/>
  <c r="Y27"/>
  <c r="AL27" s="1"/>
  <c r="Y24"/>
  <c r="AL24" s="1"/>
  <c r="Y20"/>
  <c r="AL20" s="1"/>
  <c r="Y23"/>
  <c r="AL23" s="1"/>
  <c r="Y3"/>
  <c r="AL3" s="1"/>
  <c r="Y13"/>
  <c r="AL13" s="1"/>
  <c r="Y10"/>
  <c r="AL10" s="1"/>
  <c r="Y8"/>
  <c r="AL8" s="1"/>
  <c r="Y16"/>
  <c r="AL16" s="1"/>
  <c r="V35"/>
  <c r="V37"/>
  <c r="V29"/>
  <c r="AH29" s="1"/>
  <c r="V25"/>
  <c r="AH25" s="1"/>
  <c r="AK25" s="1"/>
  <c r="V32"/>
  <c r="V22"/>
  <c r="V18"/>
  <c r="V16"/>
  <c r="AH16" s="1"/>
  <c r="V3"/>
  <c r="V12"/>
  <c r="V9"/>
  <c r="AH9" s="1"/>
  <c r="V8"/>
  <c r="AC28"/>
  <c r="AC35"/>
  <c r="AC38"/>
  <c r="AC30"/>
  <c r="AC20"/>
  <c r="AC21"/>
  <c r="AC16"/>
  <c r="AC13"/>
  <c r="AC9"/>
  <c r="AC5"/>
  <c r="AC25"/>
  <c r="AC6"/>
  <c r="W29"/>
  <c r="AJ29" s="1"/>
  <c r="W25"/>
  <c r="AJ25" s="1"/>
  <c r="W36"/>
  <c r="AJ36" s="1"/>
  <c r="W15"/>
  <c r="AJ15" s="1"/>
  <c r="W14"/>
  <c r="W35"/>
  <c r="W9"/>
  <c r="AJ9" s="1"/>
  <c r="W19"/>
  <c r="AJ19" s="1"/>
  <c r="W6"/>
  <c r="AJ6" s="1"/>
  <c r="W31"/>
  <c r="W23"/>
  <c r="AJ23" s="1"/>
  <c r="W4"/>
  <c r="AJ4" s="1"/>
  <c r="T33"/>
  <c r="T28"/>
  <c r="T31"/>
  <c r="T38"/>
  <c r="T15"/>
  <c r="T25"/>
  <c r="T23"/>
  <c r="T18"/>
  <c r="T12"/>
  <c r="T10"/>
  <c r="T8"/>
  <c r="T5"/>
  <c r="X37"/>
  <c r="X28"/>
  <c r="X35"/>
  <c r="X21"/>
  <c r="X15"/>
  <c r="X30"/>
  <c r="X14"/>
  <c r="X26"/>
  <c r="X19"/>
  <c r="X3"/>
  <c r="X10"/>
  <c r="X8"/>
  <c r="S38"/>
  <c r="AF38" s="1"/>
  <c r="S29"/>
  <c r="S32"/>
  <c r="AF32" s="1"/>
  <c r="S35"/>
  <c r="AF35" s="1"/>
  <c r="S18"/>
  <c r="S21"/>
  <c r="AF21" s="1"/>
  <c r="S15"/>
  <c r="AF15" s="1"/>
  <c r="S24"/>
  <c r="AF24" s="1"/>
  <c r="S13"/>
  <c r="S10"/>
  <c r="AF10" s="1"/>
  <c r="S7"/>
  <c r="AF7" s="1"/>
  <c r="S4"/>
  <c r="AF4" s="1"/>
  <c r="U32"/>
  <c r="U27"/>
  <c r="U38"/>
  <c r="U34"/>
  <c r="U20"/>
  <c r="U25"/>
  <c r="U22"/>
  <c r="U15"/>
  <c r="U3"/>
  <c r="U14"/>
  <c r="U10"/>
  <c r="U6"/>
  <c r="Z3" i="17"/>
  <c r="Z7"/>
  <c r="Z9"/>
  <c r="AB31"/>
  <c r="AB27"/>
  <c r="AB38"/>
  <c r="AB34"/>
  <c r="AB26"/>
  <c r="AB18"/>
  <c r="AB21"/>
  <c r="AB14"/>
  <c r="AB9"/>
  <c r="AB8"/>
  <c r="AB4"/>
  <c r="AB16"/>
  <c r="Z37"/>
  <c r="Z26"/>
  <c r="Z35"/>
  <c r="Z31"/>
  <c r="Z22"/>
  <c r="Z18"/>
  <c r="Z27"/>
  <c r="Z15"/>
  <c r="Z11"/>
  <c r="Z5"/>
  <c r="Z6"/>
  <c r="Z13"/>
  <c r="V33"/>
  <c r="V38"/>
  <c r="V30"/>
  <c r="V27"/>
  <c r="AH27" s="1"/>
  <c r="AK27" s="1"/>
  <c r="V26"/>
  <c r="V23"/>
  <c r="AH23" s="1"/>
  <c r="V19"/>
  <c r="V17"/>
  <c r="AH17" s="1"/>
  <c r="AK17" s="1"/>
  <c r="V6"/>
  <c r="V10"/>
  <c r="V4"/>
  <c r="V13"/>
  <c r="AH13" s="1"/>
  <c r="W32"/>
  <c r="AJ32" s="1"/>
  <c r="W27"/>
  <c r="AJ27" s="1"/>
  <c r="W20"/>
  <c r="W26"/>
  <c r="AJ26" s="1"/>
  <c r="W37"/>
  <c r="W33"/>
  <c r="W16"/>
  <c r="W12"/>
  <c r="AJ12" s="1"/>
  <c r="W10"/>
  <c r="W7"/>
  <c r="AJ7" s="1"/>
  <c r="W21"/>
  <c r="W5"/>
  <c r="AJ5" s="1"/>
  <c r="X35"/>
  <c r="X30"/>
  <c r="X26"/>
  <c r="X28"/>
  <c r="X19"/>
  <c r="X37"/>
  <c r="X21"/>
  <c r="X14"/>
  <c r="X10"/>
  <c r="X8"/>
  <c r="X3"/>
  <c r="X15"/>
  <c r="AD25"/>
  <c r="AD21"/>
  <c r="AD17"/>
  <c r="AD24"/>
  <c r="AD20"/>
  <c r="AD26"/>
  <c r="AD23"/>
  <c r="AD19"/>
  <c r="AD16"/>
  <c r="AD15"/>
  <c r="AD18"/>
  <c r="AD22"/>
  <c r="AC38"/>
  <c r="AC30"/>
  <c r="AC25"/>
  <c r="AC35"/>
  <c r="AC28"/>
  <c r="AC21"/>
  <c r="AC20"/>
  <c r="AC13"/>
  <c r="AC9"/>
  <c r="AC6"/>
  <c r="AC16"/>
  <c r="AC5"/>
  <c r="R33"/>
  <c r="R36"/>
  <c r="R21"/>
  <c r="R24"/>
  <c r="R30"/>
  <c r="R18"/>
  <c r="R15"/>
  <c r="R27"/>
  <c r="R9"/>
  <c r="R6"/>
  <c r="R3"/>
  <c r="R12"/>
  <c r="Y37"/>
  <c r="AL37" s="1"/>
  <c r="Y33"/>
  <c r="AL33" s="1"/>
  <c r="Y25"/>
  <c r="AL25" s="1"/>
  <c r="Y18"/>
  <c r="AL18" s="1"/>
  <c r="Y32"/>
  <c r="AL32" s="1"/>
  <c r="Y21"/>
  <c r="AL21" s="1"/>
  <c r="Y17"/>
  <c r="AL17" s="1"/>
  <c r="Y11"/>
  <c r="AL11" s="1"/>
  <c r="Y6"/>
  <c r="AL6" s="1"/>
  <c r="Y28"/>
  <c r="AL28" s="1"/>
  <c r="Y4"/>
  <c r="AL4" s="1"/>
  <c r="Y14"/>
  <c r="AL14" s="1"/>
  <c r="V37"/>
  <c r="AH37" s="1"/>
  <c r="V29"/>
  <c r="V25"/>
  <c r="AH25" s="1"/>
  <c r="V32"/>
  <c r="AH32" s="1"/>
  <c r="AK32" s="1"/>
  <c r="V35"/>
  <c r="AH35" s="1"/>
  <c r="V22"/>
  <c r="V16"/>
  <c r="V18"/>
  <c r="AH18" s="1"/>
  <c r="V12"/>
  <c r="V8"/>
  <c r="AH8" s="1"/>
  <c r="V3"/>
  <c r="AH3" s="1"/>
  <c r="V9"/>
  <c r="AH9" s="1"/>
  <c r="X31"/>
  <c r="X38"/>
  <c r="X33"/>
  <c r="X22"/>
  <c r="X24"/>
  <c r="X20"/>
  <c r="X12"/>
  <c r="X11"/>
  <c r="X6"/>
  <c r="X4"/>
  <c r="X29"/>
  <c r="X16"/>
  <c r="AD14"/>
  <c r="AD10"/>
  <c r="AD5"/>
  <c r="AD7"/>
  <c r="AD3"/>
  <c r="AD13"/>
  <c r="AD9"/>
  <c r="AD6"/>
  <c r="AD11"/>
  <c r="AD12"/>
  <c r="AD8"/>
  <c r="AD4"/>
  <c r="S32"/>
  <c r="S35"/>
  <c r="S24"/>
  <c r="S38"/>
  <c r="AF38" s="1"/>
  <c r="S29"/>
  <c r="S21"/>
  <c r="S15"/>
  <c r="AF15" s="1"/>
  <c r="S13"/>
  <c r="AF13" s="1"/>
  <c r="S10"/>
  <c r="S7"/>
  <c r="S18"/>
  <c r="AF18" s="1"/>
  <c r="S4"/>
  <c r="AB35"/>
  <c r="AB32"/>
  <c r="AB19"/>
  <c r="AB22"/>
  <c r="AB36"/>
  <c r="AB28"/>
  <c r="AB17"/>
  <c r="AB12"/>
  <c r="AB10"/>
  <c r="AB6"/>
  <c r="AB24"/>
  <c r="AB5"/>
  <c r="Y27"/>
  <c r="AL27" s="1"/>
  <c r="Y35"/>
  <c r="AL35" s="1"/>
  <c r="Y31"/>
  <c r="AL31" s="1"/>
  <c r="Y24"/>
  <c r="AL24" s="1"/>
  <c r="Y20"/>
  <c r="AL20" s="1"/>
  <c r="Y13"/>
  <c r="AL13" s="1"/>
  <c r="Y10"/>
  <c r="AL10" s="1"/>
  <c r="Y8"/>
  <c r="AL8" s="1"/>
  <c r="Y36"/>
  <c r="AL36" s="1"/>
  <c r="Y23"/>
  <c r="AL23" s="1"/>
  <c r="Y16"/>
  <c r="AL16" s="1"/>
  <c r="Y3"/>
  <c r="AL3" s="1"/>
  <c r="V36"/>
  <c r="AH36" s="1"/>
  <c r="V28"/>
  <c r="V21"/>
  <c r="AH21" s="1"/>
  <c r="V24"/>
  <c r="AH24" s="1"/>
  <c r="AK24" s="1"/>
  <c r="V20"/>
  <c r="AH20" s="1"/>
  <c r="V34"/>
  <c r="AH34" s="1"/>
  <c r="V31"/>
  <c r="AH31" s="1"/>
  <c r="V15"/>
  <c r="AH15" s="1"/>
  <c r="V14"/>
  <c r="V5"/>
  <c r="AH5" s="1"/>
  <c r="V11"/>
  <c r="V7"/>
  <c r="AH7" s="1"/>
  <c r="AK7" s="1"/>
  <c r="W28"/>
  <c r="W24"/>
  <c r="AJ24" s="1"/>
  <c r="W34"/>
  <c r="AJ34" s="1"/>
  <c r="W22"/>
  <c r="AJ22" s="1"/>
  <c r="W30"/>
  <c r="AJ30" s="1"/>
  <c r="W17"/>
  <c r="AJ17" s="1"/>
  <c r="W38"/>
  <c r="AJ38" s="1"/>
  <c r="W18"/>
  <c r="AJ18" s="1"/>
  <c r="W13"/>
  <c r="AJ13" s="1"/>
  <c r="W11"/>
  <c r="W8"/>
  <c r="AJ8" s="1"/>
  <c r="W3"/>
  <c r="AJ3" s="1"/>
  <c r="U38"/>
  <c r="U34"/>
  <c r="U25"/>
  <c r="U22"/>
  <c r="U27"/>
  <c r="U20"/>
  <c r="U10"/>
  <c r="U6"/>
  <c r="U32"/>
  <c r="U15"/>
  <c r="U3"/>
  <c r="U14"/>
  <c r="AD37"/>
  <c r="AD33"/>
  <c r="AD29"/>
  <c r="AD36"/>
  <c r="AD32"/>
  <c r="AD28"/>
  <c r="AD38"/>
  <c r="AD30"/>
  <c r="AD27"/>
  <c r="AD34"/>
  <c r="AD35"/>
  <c r="AD31"/>
  <c r="AA37"/>
  <c r="AA24"/>
  <c r="AA30"/>
  <c r="AA23"/>
  <c r="AA29"/>
  <c r="AA16"/>
  <c r="AA14"/>
  <c r="AA10"/>
  <c r="AA18"/>
  <c r="AA5"/>
  <c r="AA34"/>
  <c r="AA6"/>
  <c r="S36"/>
  <c r="AF36" s="1"/>
  <c r="S27"/>
  <c r="S33"/>
  <c r="AF33" s="1"/>
  <c r="S25"/>
  <c r="AF25" s="1"/>
  <c r="S30"/>
  <c r="AF30" s="1"/>
  <c r="S19"/>
  <c r="S22"/>
  <c r="S16"/>
  <c r="AF16" s="1"/>
  <c r="S14"/>
  <c r="S11"/>
  <c r="S8"/>
  <c r="S5"/>
  <c r="AF5" s="1"/>
  <c r="R37"/>
  <c r="R25"/>
  <c r="R28"/>
  <c r="R34"/>
  <c r="R31"/>
  <c r="R19"/>
  <c r="R16"/>
  <c r="R22"/>
  <c r="R13"/>
  <c r="R10"/>
  <c r="R7"/>
  <c r="R4"/>
  <c r="Z29"/>
  <c r="Z25"/>
  <c r="Z36"/>
  <c r="Z34"/>
  <c r="Z21"/>
  <c r="Z17"/>
  <c r="Z20"/>
  <c r="Z30"/>
  <c r="Z12"/>
  <c r="Z10"/>
  <c r="Z8"/>
  <c r="Z4"/>
  <c r="T34"/>
  <c r="T26"/>
  <c r="T32"/>
  <c r="T19"/>
  <c r="T29"/>
  <c r="T36"/>
  <c r="T21"/>
  <c r="T13"/>
  <c r="T11"/>
  <c r="T6"/>
  <c r="T16"/>
  <c r="T3"/>
  <c r="U37"/>
  <c r="U33"/>
  <c r="U29"/>
  <c r="U31"/>
  <c r="U21"/>
  <c r="U24"/>
  <c r="U13"/>
  <c r="U9"/>
  <c r="U8"/>
  <c r="U19"/>
  <c r="U17"/>
  <c r="U5"/>
  <c r="AC34"/>
  <c r="AC37"/>
  <c r="AC27"/>
  <c r="AC24"/>
  <c r="AC19"/>
  <c r="AC12"/>
  <c r="AC11"/>
  <c r="AC8"/>
  <c r="AC32"/>
  <c r="AC23"/>
  <c r="AC15"/>
  <c r="AC4"/>
  <c r="AA36"/>
  <c r="AA32"/>
  <c r="AA28"/>
  <c r="AA33"/>
  <c r="AA20"/>
  <c r="AA22"/>
  <c r="AA26"/>
  <c r="AA15"/>
  <c r="AA13"/>
  <c r="AA9"/>
  <c r="AA8"/>
  <c r="AA4"/>
  <c r="AB30"/>
  <c r="AB23"/>
  <c r="AB29"/>
  <c r="AB13"/>
  <c r="AB11"/>
  <c r="AB7"/>
  <c r="AB33"/>
  <c r="AB37"/>
  <c r="AB20"/>
  <c r="AB25"/>
  <c r="AB15"/>
  <c r="AB3"/>
  <c r="Y38"/>
  <c r="AL38" s="1"/>
  <c r="Y34"/>
  <c r="AL34" s="1"/>
  <c r="Y30"/>
  <c r="AL30" s="1"/>
  <c r="Y26"/>
  <c r="AL26" s="1"/>
  <c r="Y29"/>
  <c r="AL29" s="1"/>
  <c r="Y22"/>
  <c r="AL22" s="1"/>
  <c r="Y12"/>
  <c r="AL12" s="1"/>
  <c r="Y9"/>
  <c r="AL9" s="1"/>
  <c r="Y7"/>
  <c r="AL7" s="1"/>
  <c r="Y19"/>
  <c r="AL19" s="1"/>
  <c r="Y15"/>
  <c r="AL15" s="1"/>
  <c r="Y5"/>
  <c r="AL5" s="1"/>
  <c r="T31"/>
  <c r="T38"/>
  <c r="T23"/>
  <c r="T18"/>
  <c r="T28"/>
  <c r="T25"/>
  <c r="T12"/>
  <c r="T10"/>
  <c r="T8"/>
  <c r="T15"/>
  <c r="T5"/>
  <c r="T33"/>
  <c r="W36"/>
  <c r="AJ36" s="1"/>
  <c r="W35"/>
  <c r="AJ35" s="1"/>
  <c r="W31"/>
  <c r="AJ31" s="1"/>
  <c r="W29"/>
  <c r="AJ29" s="1"/>
  <c r="W23"/>
  <c r="AJ23" s="1"/>
  <c r="W19"/>
  <c r="AJ19" s="1"/>
  <c r="W25"/>
  <c r="AJ25" s="1"/>
  <c r="W15"/>
  <c r="AJ15" s="1"/>
  <c r="W14"/>
  <c r="W9"/>
  <c r="AJ9" s="1"/>
  <c r="W6"/>
  <c r="AJ6" s="1"/>
  <c r="W4"/>
  <c r="AJ4" s="1"/>
  <c r="U30"/>
  <c r="U26"/>
  <c r="U35"/>
  <c r="U18"/>
  <c r="U36"/>
  <c r="U28"/>
  <c r="U12"/>
  <c r="U11"/>
  <c r="U7"/>
  <c r="U16"/>
  <c r="U23"/>
  <c r="U4"/>
  <c r="AC26"/>
  <c r="AC33"/>
  <c r="AC29"/>
  <c r="AC31"/>
  <c r="AC22"/>
  <c r="AC18"/>
  <c r="AC36"/>
  <c r="AC17"/>
  <c r="AC10"/>
  <c r="AC7"/>
  <c r="AC3"/>
  <c r="AC14"/>
  <c r="AA35"/>
  <c r="AA31"/>
  <c r="AA27"/>
  <c r="AA25"/>
  <c r="AA38"/>
  <c r="AA19"/>
  <c r="AA21"/>
  <c r="AA17"/>
  <c r="AA12"/>
  <c r="AA11"/>
  <c r="AA7"/>
  <c r="AA3"/>
  <c r="S28"/>
  <c r="S31"/>
  <c r="AF31" s="1"/>
  <c r="S37"/>
  <c r="AF37" s="1"/>
  <c r="S20"/>
  <c r="AF20" s="1"/>
  <c r="S23"/>
  <c r="S34"/>
  <c r="S17"/>
  <c r="S26"/>
  <c r="AF26" s="1"/>
  <c r="S12"/>
  <c r="S9"/>
  <c r="AF9" s="1"/>
  <c r="S6"/>
  <c r="AF6" s="1"/>
  <c r="S3"/>
  <c r="AF3" s="1"/>
  <c r="R29"/>
  <c r="R32"/>
  <c r="R26"/>
  <c r="R35"/>
  <c r="R20"/>
  <c r="R38"/>
  <c r="R23"/>
  <c r="R17"/>
  <c r="R14"/>
  <c r="R5"/>
  <c r="R8"/>
  <c r="R11"/>
  <c r="AD26" i="16"/>
  <c r="AD25"/>
  <c r="AD24"/>
  <c r="AD20"/>
  <c r="AD23"/>
  <c r="AD19"/>
  <c r="AD22"/>
  <c r="AD18"/>
  <c r="AD16"/>
  <c r="AD15"/>
  <c r="AD21"/>
  <c r="AD17"/>
  <c r="S38"/>
  <c r="AF38" s="1"/>
  <c r="S29"/>
  <c r="AF29" s="1"/>
  <c r="S32"/>
  <c r="AF32" s="1"/>
  <c r="S35"/>
  <c r="AF35" s="1"/>
  <c r="S18"/>
  <c r="S21"/>
  <c r="S15"/>
  <c r="S4"/>
  <c r="S24"/>
  <c r="S13"/>
  <c r="S10"/>
  <c r="S7"/>
  <c r="AF7" s="1"/>
  <c r="Y32"/>
  <c r="AL32" s="1"/>
  <c r="Y28"/>
  <c r="AL28" s="1"/>
  <c r="Y37"/>
  <c r="AL37" s="1"/>
  <c r="Y25"/>
  <c r="AL25" s="1"/>
  <c r="Y21"/>
  <c r="AL21" s="1"/>
  <c r="Y17"/>
  <c r="AL17" s="1"/>
  <c r="Y14"/>
  <c r="AL14" s="1"/>
  <c r="Y33"/>
  <c r="AL33" s="1"/>
  <c r="Y11"/>
  <c r="AL11" s="1"/>
  <c r="Y6"/>
  <c r="AL6" s="1"/>
  <c r="Y4"/>
  <c r="AL4" s="1"/>
  <c r="Y18"/>
  <c r="AL18" s="1"/>
  <c r="Z34"/>
  <c r="Z30"/>
  <c r="Z29"/>
  <c r="Z25"/>
  <c r="Z20"/>
  <c r="Z36"/>
  <c r="Z17"/>
  <c r="Z12"/>
  <c r="Z10"/>
  <c r="Z8"/>
  <c r="Z4"/>
  <c r="Z21"/>
  <c r="U32"/>
  <c r="U27"/>
  <c r="U38"/>
  <c r="U34"/>
  <c r="U15"/>
  <c r="U20"/>
  <c r="U14"/>
  <c r="U25"/>
  <c r="U3"/>
  <c r="U10"/>
  <c r="U22"/>
  <c r="U6"/>
  <c r="AA38"/>
  <c r="AA25"/>
  <c r="AA19"/>
  <c r="AA35"/>
  <c r="AA31"/>
  <c r="AA21"/>
  <c r="AA17"/>
  <c r="AA27"/>
  <c r="AA3"/>
  <c r="AA11"/>
  <c r="AA12"/>
  <c r="AA7"/>
  <c r="AD35"/>
  <c r="AD31"/>
  <c r="AD27"/>
  <c r="AD38"/>
  <c r="AD34"/>
  <c r="AD30"/>
  <c r="AD37"/>
  <c r="AD33"/>
  <c r="AD29"/>
  <c r="AD36"/>
  <c r="AD28"/>
  <c r="AD32"/>
  <c r="AB37"/>
  <c r="AB33"/>
  <c r="AB29"/>
  <c r="AI29" s="1"/>
  <c r="AB30"/>
  <c r="AB15"/>
  <c r="AB20"/>
  <c r="AB25"/>
  <c r="AB3"/>
  <c r="AB23"/>
  <c r="AB11"/>
  <c r="AB7"/>
  <c r="AB13"/>
  <c r="V35"/>
  <c r="V37"/>
  <c r="AH37" s="1"/>
  <c r="V29"/>
  <c r="V25"/>
  <c r="V32"/>
  <c r="V22"/>
  <c r="V18"/>
  <c r="V12"/>
  <c r="V9"/>
  <c r="V8"/>
  <c r="V16"/>
  <c r="V3"/>
  <c r="R31"/>
  <c r="R34"/>
  <c r="R37"/>
  <c r="R25"/>
  <c r="R19"/>
  <c r="R22"/>
  <c r="R13"/>
  <c r="R10"/>
  <c r="R7"/>
  <c r="R4"/>
  <c r="R28"/>
  <c r="R16"/>
  <c r="W38"/>
  <c r="W34"/>
  <c r="W30"/>
  <c r="W28"/>
  <c r="W22"/>
  <c r="W18"/>
  <c r="AJ18" s="1"/>
  <c r="W17"/>
  <c r="W24"/>
  <c r="W3"/>
  <c r="W13"/>
  <c r="W11"/>
  <c r="W8"/>
  <c r="T33"/>
  <c r="T28"/>
  <c r="T31"/>
  <c r="T38"/>
  <c r="AG38" s="1"/>
  <c r="T18"/>
  <c r="T15"/>
  <c r="T23"/>
  <c r="T25"/>
  <c r="T12"/>
  <c r="T10"/>
  <c r="T8"/>
  <c r="T5"/>
  <c r="Z35"/>
  <c r="Z31"/>
  <c r="Z27"/>
  <c r="Z26"/>
  <c r="Z37"/>
  <c r="Z13"/>
  <c r="Z22"/>
  <c r="Z18"/>
  <c r="Z11"/>
  <c r="Z5"/>
  <c r="Z6"/>
  <c r="Z15"/>
  <c r="X36"/>
  <c r="X32"/>
  <c r="X27"/>
  <c r="X34"/>
  <c r="X18"/>
  <c r="X25"/>
  <c r="X17"/>
  <c r="X13"/>
  <c r="X9"/>
  <c r="X7"/>
  <c r="X5"/>
  <c r="X23"/>
  <c r="AC28"/>
  <c r="AC35"/>
  <c r="AC38"/>
  <c r="AC30"/>
  <c r="AC21"/>
  <c r="AC16"/>
  <c r="AC20"/>
  <c r="AC25"/>
  <c r="AC9"/>
  <c r="AC5"/>
  <c r="AC13"/>
  <c r="AC6"/>
  <c r="AC32"/>
  <c r="AC27"/>
  <c r="AC34"/>
  <c r="AC15"/>
  <c r="AC24"/>
  <c r="AC23"/>
  <c r="AC19"/>
  <c r="AC37"/>
  <c r="AC12"/>
  <c r="AC11"/>
  <c r="AC8"/>
  <c r="AC4"/>
  <c r="R27"/>
  <c r="R30"/>
  <c r="R33"/>
  <c r="R24"/>
  <c r="R18"/>
  <c r="R15"/>
  <c r="R12"/>
  <c r="R9"/>
  <c r="R21"/>
  <c r="R6"/>
  <c r="R36"/>
  <c r="R3"/>
  <c r="T37"/>
  <c r="T35"/>
  <c r="T27"/>
  <c r="T22"/>
  <c r="T17"/>
  <c r="T30"/>
  <c r="T24"/>
  <c r="T20"/>
  <c r="T14"/>
  <c r="T4"/>
  <c r="T9"/>
  <c r="T7"/>
  <c r="X33"/>
  <c r="X29"/>
  <c r="X31"/>
  <c r="X22"/>
  <c r="X16"/>
  <c r="X24"/>
  <c r="X20"/>
  <c r="X38"/>
  <c r="X4"/>
  <c r="X12"/>
  <c r="X11"/>
  <c r="X6"/>
  <c r="AA26"/>
  <c r="AA33"/>
  <c r="AA36"/>
  <c r="AA32"/>
  <c r="AA28"/>
  <c r="AA22"/>
  <c r="AA15"/>
  <c r="AA20"/>
  <c r="AA13"/>
  <c r="AA4"/>
  <c r="AA9"/>
  <c r="AA8"/>
  <c r="AD14"/>
  <c r="AD13"/>
  <c r="AD12"/>
  <c r="AD11"/>
  <c r="AD10"/>
  <c r="AD9"/>
  <c r="AD8"/>
  <c r="AD7"/>
  <c r="AD5"/>
  <c r="AD6"/>
  <c r="AD4"/>
  <c r="AD3"/>
  <c r="AB31"/>
  <c r="AB27"/>
  <c r="AB18"/>
  <c r="AB26"/>
  <c r="AB21"/>
  <c r="AB16"/>
  <c r="AB38"/>
  <c r="AI38" s="1"/>
  <c r="AB14"/>
  <c r="AI14" s="1"/>
  <c r="AB4"/>
  <c r="AB34"/>
  <c r="AB9"/>
  <c r="AB8"/>
  <c r="V27"/>
  <c r="AH27" s="1"/>
  <c r="V38"/>
  <c r="V30"/>
  <c r="V26"/>
  <c r="V33"/>
  <c r="AH33" s="1"/>
  <c r="V23"/>
  <c r="V19"/>
  <c r="V13"/>
  <c r="AH13" s="1"/>
  <c r="V10"/>
  <c r="V17"/>
  <c r="AH17" s="1"/>
  <c r="V6"/>
  <c r="V4"/>
  <c r="AH4" s="1"/>
  <c r="Y38"/>
  <c r="AL38" s="1"/>
  <c r="Y34"/>
  <c r="AL34" s="1"/>
  <c r="Y30"/>
  <c r="AL30" s="1"/>
  <c r="Y26"/>
  <c r="AL26" s="1"/>
  <c r="Y15"/>
  <c r="AL15" s="1"/>
  <c r="Y19"/>
  <c r="AL19" s="1"/>
  <c r="Y29"/>
  <c r="AL29" s="1"/>
  <c r="Y22"/>
  <c r="AL22" s="1"/>
  <c r="Y12"/>
  <c r="AL12" s="1"/>
  <c r="Y9"/>
  <c r="AL9" s="1"/>
  <c r="Y7"/>
  <c r="AL7" s="1"/>
  <c r="Y5"/>
  <c r="AL5" s="1"/>
  <c r="W29"/>
  <c r="W25"/>
  <c r="AJ25" s="1"/>
  <c r="W36"/>
  <c r="W23"/>
  <c r="AJ23" s="1"/>
  <c r="W19"/>
  <c r="W15"/>
  <c r="W35"/>
  <c r="W14"/>
  <c r="W6"/>
  <c r="W4"/>
  <c r="AJ4" s="1"/>
  <c r="W31"/>
  <c r="AJ31" s="1"/>
  <c r="W9"/>
  <c r="AJ9" s="1"/>
  <c r="S30"/>
  <c r="S33"/>
  <c r="S25"/>
  <c r="AF25" s="1"/>
  <c r="S36"/>
  <c r="S19"/>
  <c r="AF19" s="1"/>
  <c r="S27"/>
  <c r="AF27" s="1"/>
  <c r="S22"/>
  <c r="S16"/>
  <c r="S14"/>
  <c r="AF14" s="1"/>
  <c r="S11"/>
  <c r="AF11" s="1"/>
  <c r="S8"/>
  <c r="AF8" s="1"/>
  <c r="S5"/>
  <c r="AF5" s="1"/>
  <c r="Z38"/>
  <c r="Z33"/>
  <c r="Z32"/>
  <c r="Z24"/>
  <c r="Z14"/>
  <c r="Z28"/>
  <c r="Z23"/>
  <c r="Z19"/>
  <c r="Z9"/>
  <c r="Z7"/>
  <c r="Z16"/>
  <c r="Z3"/>
  <c r="U36"/>
  <c r="U28"/>
  <c r="U35"/>
  <c r="U30"/>
  <c r="U26"/>
  <c r="U16"/>
  <c r="U23"/>
  <c r="U18"/>
  <c r="U12"/>
  <c r="U11"/>
  <c r="U7"/>
  <c r="U4"/>
  <c r="AA34"/>
  <c r="AA30"/>
  <c r="AA37"/>
  <c r="AA29"/>
  <c r="AA23"/>
  <c r="AA18"/>
  <c r="AA16"/>
  <c r="AA24"/>
  <c r="AA6"/>
  <c r="AA5"/>
  <c r="AA14"/>
  <c r="AA10"/>
  <c r="AC36"/>
  <c r="AC31"/>
  <c r="AC26"/>
  <c r="AC17"/>
  <c r="AC33"/>
  <c r="AC14"/>
  <c r="AG14" s="1"/>
  <c r="AC29"/>
  <c r="AC22"/>
  <c r="AC3"/>
  <c r="AC10"/>
  <c r="AC7"/>
  <c r="AC18"/>
  <c r="AB36"/>
  <c r="AB32"/>
  <c r="AI32" s="1"/>
  <c r="AB28"/>
  <c r="AB35"/>
  <c r="AB22"/>
  <c r="AB17"/>
  <c r="AB24"/>
  <c r="AB19"/>
  <c r="AB12"/>
  <c r="AB10"/>
  <c r="AB5"/>
  <c r="AB6"/>
  <c r="V31"/>
  <c r="AH31" s="1"/>
  <c r="V34"/>
  <c r="AH34" s="1"/>
  <c r="V24"/>
  <c r="V20"/>
  <c r="AH20" s="1"/>
  <c r="V14"/>
  <c r="V36"/>
  <c r="AH36" s="1"/>
  <c r="V28"/>
  <c r="V21"/>
  <c r="V11"/>
  <c r="AH11" s="1"/>
  <c r="V7"/>
  <c r="AH7" s="1"/>
  <c r="V5"/>
  <c r="AH5" s="1"/>
  <c r="V15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3"/>
  <c r="AL3" s="1"/>
  <c r="Y13"/>
  <c r="AL13" s="1"/>
  <c r="Y10"/>
  <c r="AL10" s="1"/>
  <c r="Y8"/>
  <c r="AL8" s="1"/>
  <c r="W26"/>
  <c r="W37"/>
  <c r="AJ37" s="1"/>
  <c r="W33"/>
  <c r="AJ33" s="1"/>
  <c r="W32"/>
  <c r="W27"/>
  <c r="AJ27" s="1"/>
  <c r="W21"/>
  <c r="AJ21" s="1"/>
  <c r="W16"/>
  <c r="AJ16" s="1"/>
  <c r="W20"/>
  <c r="AJ20" s="1"/>
  <c r="W12"/>
  <c r="W10"/>
  <c r="AJ10" s="1"/>
  <c r="W7"/>
  <c r="W5"/>
  <c r="AJ5" s="1"/>
  <c r="S34"/>
  <c r="S26"/>
  <c r="AF26" s="1"/>
  <c r="S37"/>
  <c r="S28"/>
  <c r="S31"/>
  <c r="AF31" s="1"/>
  <c r="S23"/>
  <c r="AF23" s="1"/>
  <c r="S17"/>
  <c r="AF17" s="1"/>
  <c r="S6"/>
  <c r="S20"/>
  <c r="AF20" s="1"/>
  <c r="S3"/>
  <c r="AF3" s="1"/>
  <c r="S12"/>
  <c r="S9"/>
  <c r="X37"/>
  <c r="X28"/>
  <c r="X35"/>
  <c r="X30"/>
  <c r="X21"/>
  <c r="X15"/>
  <c r="X26"/>
  <c r="X14"/>
  <c r="X3"/>
  <c r="X19"/>
  <c r="X10"/>
  <c r="X8"/>
  <c r="U31"/>
  <c r="U29"/>
  <c r="U21"/>
  <c r="U17"/>
  <c r="U37"/>
  <c r="U24"/>
  <c r="U19"/>
  <c r="U13"/>
  <c r="U9"/>
  <c r="U8"/>
  <c r="U5"/>
  <c r="U33"/>
  <c r="AI11"/>
  <c r="AI35"/>
  <c r="X33" i="15"/>
  <c r="X29"/>
  <c r="X31"/>
  <c r="X22"/>
  <c r="X16"/>
  <c r="X24"/>
  <c r="X20"/>
  <c r="X38"/>
  <c r="X12"/>
  <c r="X11"/>
  <c r="X6"/>
  <c r="X4"/>
  <c r="AD26"/>
  <c r="AD25"/>
  <c r="AD24"/>
  <c r="AD20"/>
  <c r="AD23"/>
  <c r="AD19"/>
  <c r="AD22"/>
  <c r="AD18"/>
  <c r="AD16"/>
  <c r="AD15"/>
  <c r="AD21"/>
  <c r="AD17"/>
  <c r="Z35"/>
  <c r="Z31"/>
  <c r="Z27"/>
  <c r="Z26"/>
  <c r="Z37"/>
  <c r="Z22"/>
  <c r="Z18"/>
  <c r="Z6"/>
  <c r="Z13"/>
  <c r="Z15"/>
  <c r="Z5"/>
  <c r="Z11"/>
  <c r="X25"/>
  <c r="X36"/>
  <c r="X32"/>
  <c r="X27"/>
  <c r="X34"/>
  <c r="X18"/>
  <c r="X17"/>
  <c r="X23"/>
  <c r="X13"/>
  <c r="X9"/>
  <c r="X7"/>
  <c r="X5"/>
  <c r="AB37"/>
  <c r="AB33"/>
  <c r="AB29"/>
  <c r="AB25"/>
  <c r="AB30"/>
  <c r="AB15"/>
  <c r="AB20"/>
  <c r="AB3"/>
  <c r="AB13"/>
  <c r="AB11"/>
  <c r="AB7"/>
  <c r="AB23"/>
  <c r="AA38"/>
  <c r="AA19"/>
  <c r="AA35"/>
  <c r="AA31"/>
  <c r="AA25"/>
  <c r="AA21"/>
  <c r="AA17"/>
  <c r="AA27"/>
  <c r="AA3"/>
  <c r="AA12"/>
  <c r="AA11"/>
  <c r="AA7"/>
  <c r="R27"/>
  <c r="R30"/>
  <c r="R33"/>
  <c r="R24"/>
  <c r="R18"/>
  <c r="R15"/>
  <c r="R6"/>
  <c r="R21"/>
  <c r="R3"/>
  <c r="R36"/>
  <c r="R9"/>
  <c r="R12"/>
  <c r="Y38"/>
  <c r="AL38" s="1"/>
  <c r="Y34"/>
  <c r="AL34" s="1"/>
  <c r="Y30"/>
  <c r="AL30" s="1"/>
  <c r="Y26"/>
  <c r="AL26" s="1"/>
  <c r="Y15"/>
  <c r="AL15" s="1"/>
  <c r="Y19"/>
  <c r="AL19" s="1"/>
  <c r="Y12"/>
  <c r="AL12" s="1"/>
  <c r="Y9"/>
  <c r="AL9" s="1"/>
  <c r="Y7"/>
  <c r="AL7" s="1"/>
  <c r="Y5"/>
  <c r="AL5" s="1"/>
  <c r="Y29"/>
  <c r="AL29" s="1"/>
  <c r="Y22"/>
  <c r="AL22" s="1"/>
  <c r="W29"/>
  <c r="W36"/>
  <c r="AJ36" s="1"/>
  <c r="W25"/>
  <c r="AJ25" s="1"/>
  <c r="W23"/>
  <c r="AJ23" s="1"/>
  <c r="W19"/>
  <c r="W15"/>
  <c r="W35"/>
  <c r="W4"/>
  <c r="W14"/>
  <c r="W31"/>
  <c r="W9"/>
  <c r="W6"/>
  <c r="AC32"/>
  <c r="AC27"/>
  <c r="AC34"/>
  <c r="AC15"/>
  <c r="AC24"/>
  <c r="AC23"/>
  <c r="AG23" s="1"/>
  <c r="AC19"/>
  <c r="AC12"/>
  <c r="AC11"/>
  <c r="AC8"/>
  <c r="AC37"/>
  <c r="AC4"/>
  <c r="Z34"/>
  <c r="Z30"/>
  <c r="Z29"/>
  <c r="Z25"/>
  <c r="Z20"/>
  <c r="Z36"/>
  <c r="Z17"/>
  <c r="Z4"/>
  <c r="Z21"/>
  <c r="Z12"/>
  <c r="Z8"/>
  <c r="Z10"/>
  <c r="W38"/>
  <c r="W34"/>
  <c r="AJ34" s="1"/>
  <c r="W30"/>
  <c r="W28"/>
  <c r="W22"/>
  <c r="W18"/>
  <c r="AJ18" s="1"/>
  <c r="W17"/>
  <c r="AJ17" s="1"/>
  <c r="W24"/>
  <c r="W3"/>
  <c r="W13"/>
  <c r="AJ13" s="1"/>
  <c r="W11"/>
  <c r="AJ11" s="1"/>
  <c r="W8"/>
  <c r="AC28"/>
  <c r="AC35"/>
  <c r="AC38"/>
  <c r="AC30"/>
  <c r="AC21"/>
  <c r="AC16"/>
  <c r="AC25"/>
  <c r="AC20"/>
  <c r="AC13"/>
  <c r="AC9"/>
  <c r="AC5"/>
  <c r="AC6"/>
  <c r="AD35"/>
  <c r="AD31"/>
  <c r="AD27"/>
  <c r="AD38"/>
  <c r="AD34"/>
  <c r="AD30"/>
  <c r="AD37"/>
  <c r="AD33"/>
  <c r="AD29"/>
  <c r="AD36"/>
  <c r="AD28"/>
  <c r="AD32"/>
  <c r="Z38"/>
  <c r="Z33"/>
  <c r="Z32"/>
  <c r="Z24"/>
  <c r="Z14"/>
  <c r="Z28"/>
  <c r="Z23"/>
  <c r="Z19"/>
  <c r="Z16"/>
  <c r="Z3"/>
  <c r="Z7"/>
  <c r="Z9"/>
  <c r="U32"/>
  <c r="U27"/>
  <c r="U38"/>
  <c r="U34"/>
  <c r="U15"/>
  <c r="U25"/>
  <c r="U20"/>
  <c r="U14"/>
  <c r="U10"/>
  <c r="U6"/>
  <c r="U22"/>
  <c r="U3"/>
  <c r="AB31"/>
  <c r="AB27"/>
  <c r="AB18"/>
  <c r="AB26"/>
  <c r="AB21"/>
  <c r="AB16"/>
  <c r="AB38"/>
  <c r="AI38" s="1"/>
  <c r="AB14"/>
  <c r="AB34"/>
  <c r="AB9"/>
  <c r="AB8"/>
  <c r="AB4"/>
  <c r="AA26"/>
  <c r="AA33"/>
  <c r="AA36"/>
  <c r="AA32"/>
  <c r="AA28"/>
  <c r="AA22"/>
  <c r="AA15"/>
  <c r="AA20"/>
  <c r="AA4"/>
  <c r="AA13"/>
  <c r="AA9"/>
  <c r="AA8"/>
  <c r="V27"/>
  <c r="AH27" s="1"/>
  <c r="V38"/>
  <c r="V30"/>
  <c r="V26"/>
  <c r="V33"/>
  <c r="V23"/>
  <c r="AH23" s="1"/>
  <c r="V19"/>
  <c r="V6"/>
  <c r="V17"/>
  <c r="V4"/>
  <c r="V13"/>
  <c r="AH13" s="1"/>
  <c r="V10"/>
  <c r="R31"/>
  <c r="R34"/>
  <c r="R37"/>
  <c r="R25"/>
  <c r="R19"/>
  <c r="R22"/>
  <c r="R4"/>
  <c r="R28"/>
  <c r="R16"/>
  <c r="R10"/>
  <c r="R13"/>
  <c r="R7"/>
  <c r="Y36"/>
  <c r="AL36" s="1"/>
  <c r="Y35"/>
  <c r="AL35" s="1"/>
  <c r="Y31"/>
  <c r="AL31" s="1"/>
  <c r="Y27"/>
  <c r="AL27" s="1"/>
  <c r="Y16"/>
  <c r="AL16" s="1"/>
  <c r="Y24"/>
  <c r="AL24" s="1"/>
  <c r="Y20"/>
  <c r="AL20" s="1"/>
  <c r="Y23"/>
  <c r="AL23" s="1"/>
  <c r="Y13"/>
  <c r="AL13" s="1"/>
  <c r="Y10"/>
  <c r="AL10" s="1"/>
  <c r="Y8"/>
  <c r="AL8" s="1"/>
  <c r="Y3"/>
  <c r="AL3" s="1"/>
  <c r="W26"/>
  <c r="W37"/>
  <c r="W33"/>
  <c r="AJ33" s="1"/>
  <c r="W32"/>
  <c r="W27"/>
  <c r="AJ27" s="1"/>
  <c r="W21"/>
  <c r="W16"/>
  <c r="AJ16" s="1"/>
  <c r="W20"/>
  <c r="W12"/>
  <c r="AJ12" s="1"/>
  <c r="W10"/>
  <c r="W7"/>
  <c r="AJ7" s="1"/>
  <c r="W5"/>
  <c r="AJ5" s="1"/>
  <c r="S30"/>
  <c r="S33"/>
  <c r="AF33" s="1"/>
  <c r="S36"/>
  <c r="S19"/>
  <c r="AF19" s="1"/>
  <c r="S27"/>
  <c r="AF27" s="1"/>
  <c r="S22"/>
  <c r="AF22" s="1"/>
  <c r="S25"/>
  <c r="S16"/>
  <c r="AF16" s="1"/>
  <c r="S11"/>
  <c r="S8"/>
  <c r="S5"/>
  <c r="S14"/>
  <c r="AF14" s="1"/>
  <c r="S38"/>
  <c r="AF38" s="1"/>
  <c r="S29"/>
  <c r="AF29" s="1"/>
  <c r="S32"/>
  <c r="AF32" s="1"/>
  <c r="S35"/>
  <c r="AF35" s="1"/>
  <c r="S18"/>
  <c r="AF18" s="1"/>
  <c r="S21"/>
  <c r="S15"/>
  <c r="S4"/>
  <c r="S24"/>
  <c r="AF24" s="1"/>
  <c r="S13"/>
  <c r="S10"/>
  <c r="S7"/>
  <c r="AF7" s="1"/>
  <c r="V35"/>
  <c r="V37"/>
  <c r="V29"/>
  <c r="V25"/>
  <c r="AH25" s="1"/>
  <c r="V32"/>
  <c r="V22"/>
  <c r="V18"/>
  <c r="V16"/>
  <c r="AH16" s="1"/>
  <c r="V3"/>
  <c r="V9"/>
  <c r="V12"/>
  <c r="V8"/>
  <c r="T33"/>
  <c r="T25"/>
  <c r="T28"/>
  <c r="T31"/>
  <c r="T38"/>
  <c r="T18"/>
  <c r="T15"/>
  <c r="T23"/>
  <c r="T12"/>
  <c r="T10"/>
  <c r="T8"/>
  <c r="T5"/>
  <c r="AC36"/>
  <c r="AC31"/>
  <c r="AC26"/>
  <c r="AC17"/>
  <c r="AC33"/>
  <c r="AC14"/>
  <c r="AC29"/>
  <c r="AC22"/>
  <c r="AC10"/>
  <c r="AC7"/>
  <c r="AC18"/>
  <c r="AC3"/>
  <c r="AD14"/>
  <c r="AD13"/>
  <c r="AD6"/>
  <c r="AD4"/>
  <c r="AD3"/>
  <c r="AD11"/>
  <c r="AD7"/>
  <c r="AD12"/>
  <c r="AD10"/>
  <c r="AD8"/>
  <c r="AD9"/>
  <c r="AD5"/>
  <c r="X37"/>
  <c r="X28"/>
  <c r="X35"/>
  <c r="X30"/>
  <c r="X21"/>
  <c r="X15"/>
  <c r="X26"/>
  <c r="X14"/>
  <c r="X3"/>
  <c r="X10"/>
  <c r="X8"/>
  <c r="X19"/>
  <c r="U36"/>
  <c r="U28"/>
  <c r="U35"/>
  <c r="U30"/>
  <c r="U26"/>
  <c r="U16"/>
  <c r="U23"/>
  <c r="U18"/>
  <c r="U12"/>
  <c r="U11"/>
  <c r="U7"/>
  <c r="U4"/>
  <c r="AB36"/>
  <c r="AB32"/>
  <c r="AB28"/>
  <c r="AB35"/>
  <c r="AB22"/>
  <c r="AB17"/>
  <c r="AB24"/>
  <c r="AB19"/>
  <c r="AB12"/>
  <c r="AB10"/>
  <c r="AB5"/>
  <c r="AB6"/>
  <c r="AA34"/>
  <c r="AA30"/>
  <c r="AA37"/>
  <c r="AA29"/>
  <c r="AA23"/>
  <c r="AA18"/>
  <c r="AA16"/>
  <c r="AA24"/>
  <c r="AA14"/>
  <c r="AA10"/>
  <c r="AA5"/>
  <c r="AA6"/>
  <c r="V31"/>
  <c r="AH31" s="1"/>
  <c r="V34"/>
  <c r="V24"/>
  <c r="V20"/>
  <c r="V14"/>
  <c r="AH14" s="1"/>
  <c r="V36"/>
  <c r="V28"/>
  <c r="V21"/>
  <c r="V15"/>
  <c r="V5"/>
  <c r="AH5" s="1"/>
  <c r="V11"/>
  <c r="V7"/>
  <c r="Y32"/>
  <c r="AL32" s="1"/>
  <c r="Y28"/>
  <c r="AL28" s="1"/>
  <c r="Y37"/>
  <c r="AL37" s="1"/>
  <c r="Y21"/>
  <c r="AL21" s="1"/>
  <c r="Y17"/>
  <c r="AL17" s="1"/>
  <c r="Y14"/>
  <c r="AL14" s="1"/>
  <c r="Y33"/>
  <c r="AL33" s="1"/>
  <c r="Y25"/>
  <c r="AL25" s="1"/>
  <c r="Y11"/>
  <c r="AL11" s="1"/>
  <c r="Y18"/>
  <c r="AL18" s="1"/>
  <c r="Y6"/>
  <c r="AL6" s="1"/>
  <c r="Y4"/>
  <c r="AL4" s="1"/>
  <c r="T37"/>
  <c r="T35"/>
  <c r="T27"/>
  <c r="T22"/>
  <c r="T17"/>
  <c r="T30"/>
  <c r="T24"/>
  <c r="T20"/>
  <c r="T9"/>
  <c r="T7"/>
  <c r="T14"/>
  <c r="T4"/>
  <c r="S34"/>
  <c r="S26"/>
  <c r="AF26" s="1"/>
  <c r="S37"/>
  <c r="S28"/>
  <c r="S31"/>
  <c r="AF31" s="1"/>
  <c r="S23"/>
  <c r="AF23" s="1"/>
  <c r="S17"/>
  <c r="AF17" s="1"/>
  <c r="S3"/>
  <c r="AF3" s="1"/>
  <c r="S20"/>
  <c r="AF20" s="1"/>
  <c r="S12"/>
  <c r="S9"/>
  <c r="AF9" s="1"/>
  <c r="S6"/>
  <c r="AF6" s="1"/>
  <c r="AD35" i="14"/>
  <c r="AD31"/>
  <c r="AD27"/>
  <c r="AD38"/>
  <c r="AD34"/>
  <c r="AD30"/>
  <c r="AD37"/>
  <c r="AD33"/>
  <c r="AD29"/>
  <c r="AD36"/>
  <c r="AD28"/>
  <c r="AD32"/>
  <c r="W26"/>
  <c r="W37"/>
  <c r="W33"/>
  <c r="W32"/>
  <c r="AJ32" s="1"/>
  <c r="W27"/>
  <c r="W20"/>
  <c r="W16"/>
  <c r="W21"/>
  <c r="AJ21" s="1"/>
  <c r="W12"/>
  <c r="W10"/>
  <c r="W7"/>
  <c r="W5"/>
  <c r="AA26"/>
  <c r="AA33"/>
  <c r="AA36"/>
  <c r="AA32"/>
  <c r="AA28"/>
  <c r="AA20"/>
  <c r="AA22"/>
  <c r="AA15"/>
  <c r="AA13"/>
  <c r="AA4"/>
  <c r="AA9"/>
  <c r="AA8"/>
  <c r="U31"/>
  <c r="U29"/>
  <c r="U37"/>
  <c r="U21"/>
  <c r="U17"/>
  <c r="U24"/>
  <c r="U33"/>
  <c r="U13"/>
  <c r="U9"/>
  <c r="U8"/>
  <c r="U5"/>
  <c r="U19"/>
  <c r="Z34"/>
  <c r="Z30"/>
  <c r="Z29"/>
  <c r="Z25"/>
  <c r="Z21"/>
  <c r="Z17"/>
  <c r="Z36"/>
  <c r="Z20"/>
  <c r="Z12"/>
  <c r="Z10"/>
  <c r="Z8"/>
  <c r="Z4"/>
  <c r="AD14"/>
  <c r="AD13"/>
  <c r="AD12"/>
  <c r="AD11"/>
  <c r="AD10"/>
  <c r="AD9"/>
  <c r="AD8"/>
  <c r="AD7"/>
  <c r="AD5"/>
  <c r="AD6"/>
  <c r="AD4"/>
  <c r="AD3"/>
  <c r="AB31"/>
  <c r="AB27"/>
  <c r="AB26"/>
  <c r="AB18"/>
  <c r="AB38"/>
  <c r="AB21"/>
  <c r="AB16"/>
  <c r="AB4"/>
  <c r="AB34"/>
  <c r="AB14"/>
  <c r="AB9"/>
  <c r="AB8"/>
  <c r="Y32"/>
  <c r="AL32" s="1"/>
  <c r="Y28"/>
  <c r="AL28" s="1"/>
  <c r="Y37"/>
  <c r="AL37" s="1"/>
  <c r="Y25"/>
  <c r="AL25" s="1"/>
  <c r="Y18"/>
  <c r="AL18" s="1"/>
  <c r="Y21"/>
  <c r="AL21" s="1"/>
  <c r="Y17"/>
  <c r="AL17" s="1"/>
  <c r="Y33"/>
  <c r="AL33" s="1"/>
  <c r="Y14"/>
  <c r="AL14" s="1"/>
  <c r="Y11"/>
  <c r="AL11" s="1"/>
  <c r="Y6"/>
  <c r="AL6" s="1"/>
  <c r="Y4"/>
  <c r="AL4" s="1"/>
  <c r="T33"/>
  <c r="T28"/>
  <c r="T31"/>
  <c r="T38"/>
  <c r="T23"/>
  <c r="T18"/>
  <c r="T15"/>
  <c r="T25"/>
  <c r="T12"/>
  <c r="T10"/>
  <c r="T8"/>
  <c r="T5"/>
  <c r="AA34"/>
  <c r="AA30"/>
  <c r="AA37"/>
  <c r="AA29"/>
  <c r="AA24"/>
  <c r="AA14"/>
  <c r="AA23"/>
  <c r="AA18"/>
  <c r="AA6"/>
  <c r="AA16"/>
  <c r="AA10"/>
  <c r="AA5"/>
  <c r="X33"/>
  <c r="X29"/>
  <c r="X31"/>
  <c r="X22"/>
  <c r="X16"/>
  <c r="X38"/>
  <c r="X24"/>
  <c r="X20"/>
  <c r="X4"/>
  <c r="X12"/>
  <c r="X11"/>
  <c r="X6"/>
  <c r="U32"/>
  <c r="U27"/>
  <c r="U38"/>
  <c r="U34"/>
  <c r="U22"/>
  <c r="U15"/>
  <c r="U25"/>
  <c r="U20"/>
  <c r="U14"/>
  <c r="U3"/>
  <c r="U10"/>
  <c r="U6"/>
  <c r="R27"/>
  <c r="R30"/>
  <c r="R33"/>
  <c r="R21"/>
  <c r="R15"/>
  <c r="R24"/>
  <c r="R18"/>
  <c r="R12"/>
  <c r="R9"/>
  <c r="R6"/>
  <c r="R36"/>
  <c r="R3"/>
  <c r="AB37"/>
  <c r="AB33"/>
  <c r="AB29"/>
  <c r="AB25"/>
  <c r="AB30"/>
  <c r="AB23"/>
  <c r="AB15"/>
  <c r="AB20"/>
  <c r="AB3"/>
  <c r="AB13"/>
  <c r="AB11"/>
  <c r="AB7"/>
  <c r="AC28"/>
  <c r="AC35"/>
  <c r="AC38"/>
  <c r="AC30"/>
  <c r="AC21"/>
  <c r="AC16"/>
  <c r="AC20"/>
  <c r="AC13"/>
  <c r="AC9"/>
  <c r="AC5"/>
  <c r="AC25"/>
  <c r="AC6"/>
  <c r="S30"/>
  <c r="AF30" s="1"/>
  <c r="S33"/>
  <c r="S25"/>
  <c r="S36"/>
  <c r="AF36" s="1"/>
  <c r="S14"/>
  <c r="S27"/>
  <c r="AF27" s="1"/>
  <c r="S19"/>
  <c r="S22"/>
  <c r="AF22" s="1"/>
  <c r="S16"/>
  <c r="S5"/>
  <c r="S11"/>
  <c r="S8"/>
  <c r="AF8" s="1"/>
  <c r="S34"/>
  <c r="S26"/>
  <c r="S37"/>
  <c r="S28"/>
  <c r="AF28" s="1"/>
  <c r="S31"/>
  <c r="S20"/>
  <c r="S23"/>
  <c r="S6"/>
  <c r="AF6" s="1"/>
  <c r="S17"/>
  <c r="S3"/>
  <c r="S12"/>
  <c r="S9"/>
  <c r="AF9" s="1"/>
  <c r="AB36"/>
  <c r="AB32"/>
  <c r="AB28"/>
  <c r="AB35"/>
  <c r="AB19"/>
  <c r="AB22"/>
  <c r="AB17"/>
  <c r="AB12"/>
  <c r="AB10"/>
  <c r="AB5"/>
  <c r="AB24"/>
  <c r="AB6"/>
  <c r="W38"/>
  <c r="AJ38" s="1"/>
  <c r="W34"/>
  <c r="W30"/>
  <c r="W28"/>
  <c r="AJ28" s="1"/>
  <c r="W24"/>
  <c r="W22"/>
  <c r="W18"/>
  <c r="W17"/>
  <c r="W3"/>
  <c r="W13"/>
  <c r="W11"/>
  <c r="AJ11" s="1"/>
  <c r="W8"/>
  <c r="T29"/>
  <c r="T36"/>
  <c r="T32"/>
  <c r="T19"/>
  <c r="T34"/>
  <c r="T21"/>
  <c r="T16"/>
  <c r="T3"/>
  <c r="T26"/>
  <c r="T13"/>
  <c r="T11"/>
  <c r="T6"/>
  <c r="Z35"/>
  <c r="Z31"/>
  <c r="Z27"/>
  <c r="Z26"/>
  <c r="Z37"/>
  <c r="Z15"/>
  <c r="Z22"/>
  <c r="Z13"/>
  <c r="Z11"/>
  <c r="Z5"/>
  <c r="Z6"/>
  <c r="Z18"/>
  <c r="X36"/>
  <c r="X32"/>
  <c r="X27"/>
  <c r="X34"/>
  <c r="X23"/>
  <c r="X25"/>
  <c r="X18"/>
  <c r="X17"/>
  <c r="X13"/>
  <c r="X9"/>
  <c r="X7"/>
  <c r="X5"/>
  <c r="V27"/>
  <c r="V38"/>
  <c r="AH38" s="1"/>
  <c r="V30"/>
  <c r="V26"/>
  <c r="AH26" s="1"/>
  <c r="V33"/>
  <c r="AH33" s="1"/>
  <c r="V17"/>
  <c r="V23"/>
  <c r="AH23" s="1"/>
  <c r="V19"/>
  <c r="V13"/>
  <c r="AH13" s="1"/>
  <c r="V10"/>
  <c r="V6"/>
  <c r="V4"/>
  <c r="AH4" s="1"/>
  <c r="AK4" s="1"/>
  <c r="R31"/>
  <c r="R34"/>
  <c r="R37"/>
  <c r="R25"/>
  <c r="R16"/>
  <c r="R19"/>
  <c r="R13"/>
  <c r="R10"/>
  <c r="R7"/>
  <c r="R28"/>
  <c r="R22"/>
  <c r="R4"/>
  <c r="AC32"/>
  <c r="AC27"/>
  <c r="AC34"/>
  <c r="AC15"/>
  <c r="AC24"/>
  <c r="AC19"/>
  <c r="AC37"/>
  <c r="AC23"/>
  <c r="AC12"/>
  <c r="AC11"/>
  <c r="AC8"/>
  <c r="AC4"/>
  <c r="Y36"/>
  <c r="AL36" s="1"/>
  <c r="Y35"/>
  <c r="AL35" s="1"/>
  <c r="Y31"/>
  <c r="AL31" s="1"/>
  <c r="Y27"/>
  <c r="AL27" s="1"/>
  <c r="Y16"/>
  <c r="AL16" s="1"/>
  <c r="Y24"/>
  <c r="AL24" s="1"/>
  <c r="Y20"/>
  <c r="AL20" s="1"/>
  <c r="Y3"/>
  <c r="AL3" s="1"/>
  <c r="Y13"/>
  <c r="AL13" s="1"/>
  <c r="Y10"/>
  <c r="AL10" s="1"/>
  <c r="Y8"/>
  <c r="AL8" s="1"/>
  <c r="Y23"/>
  <c r="AL23" s="1"/>
  <c r="X37"/>
  <c r="X28"/>
  <c r="X35"/>
  <c r="X19"/>
  <c r="X30"/>
  <c r="X26"/>
  <c r="X21"/>
  <c r="X15"/>
  <c r="X14"/>
  <c r="X3"/>
  <c r="X10"/>
  <c r="X8"/>
  <c r="V35"/>
  <c r="V37"/>
  <c r="AH37" s="1"/>
  <c r="V29"/>
  <c r="AH29" s="1"/>
  <c r="V25"/>
  <c r="AH25" s="1"/>
  <c r="AK25" s="1"/>
  <c r="V16"/>
  <c r="AH16" s="1"/>
  <c r="V32"/>
  <c r="AH32" s="1"/>
  <c r="V12"/>
  <c r="AH12" s="1"/>
  <c r="V9"/>
  <c r="AH9" s="1"/>
  <c r="V8"/>
  <c r="V22"/>
  <c r="V18"/>
  <c r="AH18" s="1"/>
  <c r="V3"/>
  <c r="AH3" s="1"/>
  <c r="AC36"/>
  <c r="AC31"/>
  <c r="AC26"/>
  <c r="AC22"/>
  <c r="AC18"/>
  <c r="AC33"/>
  <c r="AC17"/>
  <c r="AC29"/>
  <c r="AC14"/>
  <c r="AC3"/>
  <c r="AC10"/>
  <c r="AC7"/>
  <c r="AD26"/>
  <c r="AD25"/>
  <c r="AD21"/>
  <c r="AD17"/>
  <c r="AD16"/>
  <c r="AD15"/>
  <c r="AD24"/>
  <c r="AD20"/>
  <c r="AD23"/>
  <c r="AD19"/>
  <c r="AD22"/>
  <c r="AD18"/>
  <c r="S38"/>
  <c r="S29"/>
  <c r="S32"/>
  <c r="S35"/>
  <c r="AF35" s="1"/>
  <c r="S24"/>
  <c r="AF24" s="1"/>
  <c r="S18"/>
  <c r="S21"/>
  <c r="S15"/>
  <c r="AF15" s="1"/>
  <c r="S4"/>
  <c r="S13"/>
  <c r="S10"/>
  <c r="S7"/>
  <c r="AF7" s="1"/>
  <c r="Y38"/>
  <c r="AL38" s="1"/>
  <c r="Y34"/>
  <c r="AL34" s="1"/>
  <c r="Y30"/>
  <c r="AL30" s="1"/>
  <c r="Y26"/>
  <c r="AL26" s="1"/>
  <c r="Y22"/>
  <c r="AL22" s="1"/>
  <c r="Y15"/>
  <c r="AL15" s="1"/>
  <c r="Y29"/>
  <c r="AL29" s="1"/>
  <c r="Y19"/>
  <c r="AL19" s="1"/>
  <c r="Y12"/>
  <c r="AL12" s="1"/>
  <c r="Y9"/>
  <c r="AL9" s="1"/>
  <c r="Y7"/>
  <c r="AL7" s="1"/>
  <c r="Y5"/>
  <c r="AL5" s="1"/>
  <c r="W29"/>
  <c r="AJ29" s="1"/>
  <c r="W25"/>
  <c r="AJ25" s="1"/>
  <c r="W36"/>
  <c r="AJ36" s="1"/>
  <c r="W14"/>
  <c r="AJ14" s="1"/>
  <c r="W23"/>
  <c r="AJ23" s="1"/>
  <c r="W19"/>
  <c r="W35"/>
  <c r="AJ35" s="1"/>
  <c r="W15"/>
  <c r="AJ15" s="1"/>
  <c r="W6"/>
  <c r="W4"/>
  <c r="AJ4" s="1"/>
  <c r="W31"/>
  <c r="AJ31" s="1"/>
  <c r="W9"/>
  <c r="AJ9" s="1"/>
  <c r="AA38"/>
  <c r="AA25"/>
  <c r="AA19"/>
  <c r="AA35"/>
  <c r="AA31"/>
  <c r="AA27"/>
  <c r="AA17"/>
  <c r="AA21"/>
  <c r="AA3"/>
  <c r="AA12"/>
  <c r="AA11"/>
  <c r="AA7"/>
  <c r="Z38"/>
  <c r="Z33"/>
  <c r="Z32"/>
  <c r="Z16"/>
  <c r="Z28"/>
  <c r="Z24"/>
  <c r="Z14"/>
  <c r="Z23"/>
  <c r="Z19"/>
  <c r="Z9"/>
  <c r="Z7"/>
  <c r="Z3"/>
  <c r="U36"/>
  <c r="U28"/>
  <c r="U35"/>
  <c r="U30"/>
  <c r="U26"/>
  <c r="U18"/>
  <c r="U16"/>
  <c r="U12"/>
  <c r="U11"/>
  <c r="U7"/>
  <c r="U23"/>
  <c r="U4"/>
  <c r="V31"/>
  <c r="V34"/>
  <c r="V21"/>
  <c r="AH21" s="1"/>
  <c r="V15"/>
  <c r="AH15" s="1"/>
  <c r="AK15" s="1"/>
  <c r="V24"/>
  <c r="V20"/>
  <c r="V36"/>
  <c r="AH36" s="1"/>
  <c r="AK36" s="1"/>
  <c r="V28"/>
  <c r="AH28" s="1"/>
  <c r="AK28" s="1"/>
  <c r="V11"/>
  <c r="V7"/>
  <c r="V5"/>
  <c r="V14"/>
  <c r="AH14" s="1"/>
  <c r="AK14" s="1"/>
  <c r="R35"/>
  <c r="R38"/>
  <c r="R26"/>
  <c r="R29"/>
  <c r="R17"/>
  <c r="R20"/>
  <c r="R32"/>
  <c r="R23"/>
  <c r="R11"/>
  <c r="R8"/>
  <c r="R5"/>
  <c r="R14"/>
  <c r="AC32" i="13"/>
  <c r="AC34"/>
  <c r="AC27"/>
  <c r="AC15"/>
  <c r="AC24"/>
  <c r="AC23"/>
  <c r="AC19"/>
  <c r="AC4"/>
  <c r="AC37"/>
  <c r="AC12"/>
  <c r="AC11"/>
  <c r="AC8"/>
  <c r="W26"/>
  <c r="W37"/>
  <c r="W33"/>
  <c r="AJ33" s="1"/>
  <c r="W32"/>
  <c r="AJ32" s="1"/>
  <c r="W21"/>
  <c r="W16"/>
  <c r="W12"/>
  <c r="W10"/>
  <c r="AJ10" s="1"/>
  <c r="W7"/>
  <c r="W5"/>
  <c r="W20"/>
  <c r="W27"/>
  <c r="Z38"/>
  <c r="Z33"/>
  <c r="Z32"/>
  <c r="Z24"/>
  <c r="Z28"/>
  <c r="Z23"/>
  <c r="Z19"/>
  <c r="Z14"/>
  <c r="Z9"/>
  <c r="Z7"/>
  <c r="Z16"/>
  <c r="Z3"/>
  <c r="X33"/>
  <c r="X29"/>
  <c r="X31"/>
  <c r="X22"/>
  <c r="X16"/>
  <c r="X24"/>
  <c r="X20"/>
  <c r="X38"/>
  <c r="AH38" s="1"/>
  <c r="X6"/>
  <c r="X4"/>
  <c r="X12"/>
  <c r="X11"/>
  <c r="U32"/>
  <c r="U38"/>
  <c r="U34"/>
  <c r="U27"/>
  <c r="U15"/>
  <c r="U25"/>
  <c r="U20"/>
  <c r="U14"/>
  <c r="U10"/>
  <c r="U3"/>
  <c r="U6"/>
  <c r="U22"/>
  <c r="AA34"/>
  <c r="AA30"/>
  <c r="AA37"/>
  <c r="AA29"/>
  <c r="AA23"/>
  <c r="AA18"/>
  <c r="AA16"/>
  <c r="AA10"/>
  <c r="AA5"/>
  <c r="AA24"/>
  <c r="AA6"/>
  <c r="AA14"/>
  <c r="W38"/>
  <c r="W34"/>
  <c r="W30"/>
  <c r="W28"/>
  <c r="W22"/>
  <c r="W18"/>
  <c r="W17"/>
  <c r="W13"/>
  <c r="W11"/>
  <c r="W8"/>
  <c r="W24"/>
  <c r="AJ24" s="1"/>
  <c r="W3"/>
  <c r="AB31"/>
  <c r="AB27"/>
  <c r="AB18"/>
  <c r="AB26"/>
  <c r="AB21"/>
  <c r="AB16"/>
  <c r="AB38"/>
  <c r="AB14"/>
  <c r="AB34"/>
  <c r="AB4"/>
  <c r="AB9"/>
  <c r="AB8"/>
  <c r="Y36"/>
  <c r="AL36" s="1"/>
  <c r="Y35"/>
  <c r="AL35" s="1"/>
  <c r="Y31"/>
  <c r="AL31" s="1"/>
  <c r="Y16"/>
  <c r="AL16" s="1"/>
  <c r="Y24"/>
  <c r="AL24" s="1"/>
  <c r="Y20"/>
  <c r="AL20" s="1"/>
  <c r="Y27"/>
  <c r="AL27" s="1"/>
  <c r="Y23"/>
  <c r="AL23" s="1"/>
  <c r="Y13"/>
  <c r="AL13" s="1"/>
  <c r="Y10"/>
  <c r="AL10" s="1"/>
  <c r="Y8"/>
  <c r="AL8" s="1"/>
  <c r="Y3"/>
  <c r="AL3" s="1"/>
  <c r="X37"/>
  <c r="X35"/>
  <c r="X30"/>
  <c r="X21"/>
  <c r="X15"/>
  <c r="X28"/>
  <c r="X26"/>
  <c r="AH26" s="1"/>
  <c r="X14"/>
  <c r="X10"/>
  <c r="X8"/>
  <c r="X3"/>
  <c r="X19"/>
  <c r="AH19" s="1"/>
  <c r="U36"/>
  <c r="U28"/>
  <c r="U35"/>
  <c r="U30"/>
  <c r="U26"/>
  <c r="U16"/>
  <c r="U23"/>
  <c r="U4"/>
  <c r="U18"/>
  <c r="U12"/>
  <c r="U11"/>
  <c r="U7"/>
  <c r="S38"/>
  <c r="S29"/>
  <c r="S32"/>
  <c r="S35"/>
  <c r="S18"/>
  <c r="S21"/>
  <c r="S15"/>
  <c r="S13"/>
  <c r="S10"/>
  <c r="S7"/>
  <c r="S24"/>
  <c r="S4"/>
  <c r="AC28"/>
  <c r="AC35"/>
  <c r="AC38"/>
  <c r="AC30"/>
  <c r="AC21"/>
  <c r="AC16"/>
  <c r="AC25"/>
  <c r="AC20"/>
  <c r="AC13"/>
  <c r="AC9"/>
  <c r="AC5"/>
  <c r="AC6"/>
  <c r="AD35"/>
  <c r="AD31"/>
  <c r="AD27"/>
  <c r="AD38"/>
  <c r="AD34"/>
  <c r="AD30"/>
  <c r="AD37"/>
  <c r="AD33"/>
  <c r="AD29"/>
  <c r="AD36"/>
  <c r="AD32"/>
  <c r="AD28"/>
  <c r="T29"/>
  <c r="T36"/>
  <c r="T32"/>
  <c r="T34"/>
  <c r="T26"/>
  <c r="T21"/>
  <c r="T16"/>
  <c r="T19"/>
  <c r="T6"/>
  <c r="T13"/>
  <c r="T3"/>
  <c r="T11"/>
  <c r="T37"/>
  <c r="T35"/>
  <c r="T27"/>
  <c r="T22"/>
  <c r="T17"/>
  <c r="T30"/>
  <c r="T24"/>
  <c r="T20"/>
  <c r="T4"/>
  <c r="T14"/>
  <c r="T9"/>
  <c r="T7"/>
  <c r="AB36"/>
  <c r="AB32"/>
  <c r="AB35"/>
  <c r="AB28"/>
  <c r="AB22"/>
  <c r="AB17"/>
  <c r="AB24"/>
  <c r="AB6"/>
  <c r="AB19"/>
  <c r="AB12"/>
  <c r="AB10"/>
  <c r="AB5"/>
  <c r="V35"/>
  <c r="AH35" s="1"/>
  <c r="V37"/>
  <c r="AH37" s="1"/>
  <c r="V29"/>
  <c r="AH29" s="1"/>
  <c r="V25"/>
  <c r="V32"/>
  <c r="V22"/>
  <c r="V18"/>
  <c r="V12"/>
  <c r="V9"/>
  <c r="V8"/>
  <c r="AH8" s="1"/>
  <c r="V16"/>
  <c r="AH16" s="1"/>
  <c r="V3"/>
  <c r="Y38"/>
  <c r="AL38" s="1"/>
  <c r="Y34"/>
  <c r="AL34" s="1"/>
  <c r="Y30"/>
  <c r="AL30" s="1"/>
  <c r="Y26"/>
  <c r="AL26" s="1"/>
  <c r="Y15"/>
  <c r="AL15" s="1"/>
  <c r="Y19"/>
  <c r="AL19" s="1"/>
  <c r="Y29"/>
  <c r="AL29" s="1"/>
  <c r="Y22"/>
  <c r="AL22" s="1"/>
  <c r="Y12"/>
  <c r="AL12" s="1"/>
  <c r="Y9"/>
  <c r="AL9" s="1"/>
  <c r="Y7"/>
  <c r="AL7" s="1"/>
  <c r="Y5"/>
  <c r="AL5" s="1"/>
  <c r="X25"/>
  <c r="X36"/>
  <c r="X32"/>
  <c r="X27"/>
  <c r="AH27" s="1"/>
  <c r="X34"/>
  <c r="X18"/>
  <c r="X17"/>
  <c r="X23"/>
  <c r="AH23" s="1"/>
  <c r="X5"/>
  <c r="X13"/>
  <c r="AH13" s="1"/>
  <c r="X9"/>
  <c r="X7"/>
  <c r="AH4"/>
  <c r="AH33"/>
  <c r="AA38"/>
  <c r="AA19"/>
  <c r="AA27"/>
  <c r="AA35"/>
  <c r="AA31"/>
  <c r="AA25"/>
  <c r="AA21"/>
  <c r="AA17"/>
  <c r="AA12"/>
  <c r="AA11"/>
  <c r="AA7"/>
  <c r="AA3"/>
  <c r="S30"/>
  <c r="S33"/>
  <c r="S36"/>
  <c r="S19"/>
  <c r="S27"/>
  <c r="S22"/>
  <c r="S25"/>
  <c r="S16"/>
  <c r="S11"/>
  <c r="S8"/>
  <c r="S5"/>
  <c r="S14"/>
  <c r="Z34"/>
  <c r="Z30"/>
  <c r="Z29"/>
  <c r="Z25"/>
  <c r="Z20"/>
  <c r="Z36"/>
  <c r="Z21"/>
  <c r="Z17"/>
  <c r="Z12"/>
  <c r="Z10"/>
  <c r="Z8"/>
  <c r="Z4"/>
  <c r="AB37"/>
  <c r="AB33"/>
  <c r="AB29"/>
  <c r="AB25"/>
  <c r="AB30"/>
  <c r="AB15"/>
  <c r="AB20"/>
  <c r="AB13"/>
  <c r="AB11"/>
  <c r="AB7"/>
  <c r="AB23"/>
  <c r="AB3"/>
  <c r="R31"/>
  <c r="R34"/>
  <c r="R37"/>
  <c r="R25"/>
  <c r="R28"/>
  <c r="R19"/>
  <c r="R22"/>
  <c r="R16"/>
  <c r="R13"/>
  <c r="R10"/>
  <c r="R7"/>
  <c r="R4"/>
  <c r="AH17"/>
  <c r="AD25"/>
  <c r="AD26"/>
  <c r="AD24"/>
  <c r="AD20"/>
  <c r="AD23"/>
  <c r="AD19"/>
  <c r="AD22"/>
  <c r="AD18"/>
  <c r="AD17"/>
  <c r="AD16"/>
  <c r="AD15"/>
  <c r="AD21"/>
  <c r="W29"/>
  <c r="AJ29" s="1"/>
  <c r="W36"/>
  <c r="W25"/>
  <c r="W23"/>
  <c r="W19"/>
  <c r="AJ19" s="1"/>
  <c r="W15"/>
  <c r="AJ15" s="1"/>
  <c r="W35"/>
  <c r="W9"/>
  <c r="AJ9" s="1"/>
  <c r="W6"/>
  <c r="AJ6" s="1"/>
  <c r="W31"/>
  <c r="W4"/>
  <c r="AJ4" s="1"/>
  <c r="W14"/>
  <c r="V31"/>
  <c r="AH31" s="1"/>
  <c r="V34"/>
  <c r="V24"/>
  <c r="AH24" s="1"/>
  <c r="V20"/>
  <c r="AH20" s="1"/>
  <c r="V36"/>
  <c r="AH36" s="1"/>
  <c r="V28"/>
  <c r="V15"/>
  <c r="AH15" s="1"/>
  <c r="V14"/>
  <c r="V21"/>
  <c r="AH21" s="1"/>
  <c r="V11"/>
  <c r="V7"/>
  <c r="V5"/>
  <c r="AH5" s="1"/>
  <c r="AH10"/>
  <c r="AK10" s="1"/>
  <c r="AC36"/>
  <c r="AC31"/>
  <c r="AC26"/>
  <c r="AC17"/>
  <c r="AC33"/>
  <c r="AC29"/>
  <c r="AC22"/>
  <c r="AC14"/>
  <c r="AC10"/>
  <c r="AC7"/>
  <c r="AC18"/>
  <c r="AC3"/>
  <c r="AD14"/>
  <c r="AD3"/>
  <c r="AD13"/>
  <c r="AD12"/>
  <c r="AD11"/>
  <c r="AD10"/>
  <c r="AD9"/>
  <c r="AD8"/>
  <c r="AD7"/>
  <c r="AD5"/>
  <c r="AD6"/>
  <c r="AD4"/>
  <c r="R35"/>
  <c r="R38"/>
  <c r="R29"/>
  <c r="R20"/>
  <c r="R23"/>
  <c r="R32"/>
  <c r="R26"/>
  <c r="R14"/>
  <c r="R11"/>
  <c r="R8"/>
  <c r="R5"/>
  <c r="R17"/>
  <c r="T33"/>
  <c r="T25"/>
  <c r="T31"/>
  <c r="T38"/>
  <c r="T28"/>
  <c r="T18"/>
  <c r="T15"/>
  <c r="T23"/>
  <c r="T5"/>
  <c r="T12"/>
  <c r="T10"/>
  <c r="T8"/>
  <c r="Z35"/>
  <c r="Z31"/>
  <c r="Z27"/>
  <c r="Z37"/>
  <c r="Z26"/>
  <c r="Z22"/>
  <c r="Z18"/>
  <c r="Z13"/>
  <c r="Z11"/>
  <c r="Z5"/>
  <c r="Z6"/>
  <c r="Z15"/>
  <c r="R27"/>
  <c r="R30"/>
  <c r="R33"/>
  <c r="R24"/>
  <c r="R18"/>
  <c r="R15"/>
  <c r="R12"/>
  <c r="R9"/>
  <c r="R21"/>
  <c r="R6"/>
  <c r="R36"/>
  <c r="R3"/>
  <c r="Y32"/>
  <c r="AL32" s="1"/>
  <c r="Y28"/>
  <c r="AL28" s="1"/>
  <c r="Y37"/>
  <c r="AL37" s="1"/>
  <c r="Y21"/>
  <c r="AL21" s="1"/>
  <c r="Y17"/>
  <c r="AL17" s="1"/>
  <c r="Y33"/>
  <c r="AL33" s="1"/>
  <c r="Y18"/>
  <c r="AL18" s="1"/>
  <c r="Y4"/>
  <c r="AL4" s="1"/>
  <c r="Y25"/>
  <c r="AL25" s="1"/>
  <c r="Y14"/>
  <c r="AL14" s="1"/>
  <c r="Y11"/>
  <c r="AL11" s="1"/>
  <c r="Y6"/>
  <c r="AL6" s="1"/>
  <c r="U31"/>
  <c r="U29"/>
  <c r="U21"/>
  <c r="U17"/>
  <c r="U37"/>
  <c r="U24"/>
  <c r="U19"/>
  <c r="U13"/>
  <c r="U9"/>
  <c r="U8"/>
  <c r="U5"/>
  <c r="U33"/>
  <c r="AH6"/>
  <c r="AH30"/>
  <c r="AA26"/>
  <c r="AA33"/>
  <c r="AA36"/>
  <c r="AA32"/>
  <c r="AA28"/>
  <c r="AA22"/>
  <c r="AA15"/>
  <c r="AA13"/>
  <c r="AA9"/>
  <c r="AA8"/>
  <c r="AA20"/>
  <c r="AA4"/>
  <c r="S34"/>
  <c r="S26"/>
  <c r="S37"/>
  <c r="S28"/>
  <c r="AF28" s="1"/>
  <c r="S31"/>
  <c r="S23"/>
  <c r="AF23" s="1"/>
  <c r="S17"/>
  <c r="AF17" s="1"/>
  <c r="S12"/>
  <c r="AF12" s="1"/>
  <c r="S9"/>
  <c r="AF9" s="1"/>
  <c r="S6"/>
  <c r="S20"/>
  <c r="AF20" s="1"/>
  <c r="S3"/>
  <c r="AF3" s="1"/>
  <c r="Y36" i="12"/>
  <c r="AL36" s="1"/>
  <c r="Y35"/>
  <c r="AL35" s="1"/>
  <c r="Y31"/>
  <c r="AL31" s="1"/>
  <c r="Y27"/>
  <c r="AL27" s="1"/>
  <c r="Y24"/>
  <c r="AL24" s="1"/>
  <c r="Y20"/>
  <c r="AL20" s="1"/>
  <c r="Y23"/>
  <c r="AL23" s="1"/>
  <c r="Y16"/>
  <c r="AL16" s="1"/>
  <c r="Y3"/>
  <c r="AL3" s="1"/>
  <c r="Y13"/>
  <c r="AL13" s="1"/>
  <c r="Y10"/>
  <c r="AL10" s="1"/>
  <c r="Y8"/>
  <c r="AL8" s="1"/>
  <c r="Z35"/>
  <c r="Z31"/>
  <c r="Z26"/>
  <c r="Z37"/>
  <c r="Z22"/>
  <c r="Z18"/>
  <c r="Z27"/>
  <c r="Z15"/>
  <c r="Z13"/>
  <c r="Z11"/>
  <c r="Z5"/>
  <c r="Z6"/>
  <c r="AD3"/>
  <c r="AD14"/>
  <c r="AD12"/>
  <c r="AD11"/>
  <c r="AD10"/>
  <c r="AD9"/>
  <c r="AD8"/>
  <c r="AD7"/>
  <c r="AD5"/>
  <c r="AD4"/>
  <c r="AD13"/>
  <c r="AD6"/>
  <c r="S38"/>
  <c r="S29"/>
  <c r="S32"/>
  <c r="S35"/>
  <c r="S18"/>
  <c r="S21"/>
  <c r="S15"/>
  <c r="S24"/>
  <c r="S13"/>
  <c r="S10"/>
  <c r="S7"/>
  <c r="S4"/>
  <c r="W29"/>
  <c r="W25"/>
  <c r="W36"/>
  <c r="W15"/>
  <c r="W14"/>
  <c r="W35"/>
  <c r="W9"/>
  <c r="W6"/>
  <c r="W23"/>
  <c r="W31"/>
  <c r="W19"/>
  <c r="W4"/>
  <c r="T33"/>
  <c r="T28"/>
  <c r="T31"/>
  <c r="T38"/>
  <c r="T15"/>
  <c r="T25"/>
  <c r="T23"/>
  <c r="T18"/>
  <c r="T5"/>
  <c r="T10"/>
  <c r="T12"/>
  <c r="T8"/>
  <c r="V35"/>
  <c r="V37"/>
  <c r="AH37" s="1"/>
  <c r="V29"/>
  <c r="V25"/>
  <c r="V32"/>
  <c r="V22"/>
  <c r="V18"/>
  <c r="V16"/>
  <c r="V3"/>
  <c r="V12"/>
  <c r="V9"/>
  <c r="AH9" s="1"/>
  <c r="V8"/>
  <c r="X36"/>
  <c r="X32"/>
  <c r="X27"/>
  <c r="X34"/>
  <c r="AJ34" s="1"/>
  <c r="X25"/>
  <c r="X17"/>
  <c r="AJ17" s="1"/>
  <c r="X23"/>
  <c r="X9"/>
  <c r="X7"/>
  <c r="X18"/>
  <c r="AJ18" s="1"/>
  <c r="X13"/>
  <c r="AJ13" s="1"/>
  <c r="X5"/>
  <c r="AB37"/>
  <c r="AB33"/>
  <c r="AB29"/>
  <c r="AB15"/>
  <c r="AB20"/>
  <c r="AB25"/>
  <c r="AB23"/>
  <c r="AB13"/>
  <c r="AB30"/>
  <c r="AB3"/>
  <c r="AB11"/>
  <c r="AB7"/>
  <c r="AA34"/>
  <c r="AA37"/>
  <c r="AA29"/>
  <c r="AA30"/>
  <c r="AA18"/>
  <c r="AA16"/>
  <c r="AA24"/>
  <c r="AA14"/>
  <c r="AA10"/>
  <c r="AA5"/>
  <c r="AA6"/>
  <c r="AA23"/>
  <c r="T37"/>
  <c r="T35"/>
  <c r="T27"/>
  <c r="T17"/>
  <c r="T24"/>
  <c r="T20"/>
  <c r="T14"/>
  <c r="T30"/>
  <c r="T4"/>
  <c r="T9"/>
  <c r="T7"/>
  <c r="T22"/>
  <c r="AC36"/>
  <c r="AC31"/>
  <c r="AC26"/>
  <c r="AC33"/>
  <c r="AC22"/>
  <c r="AC18"/>
  <c r="AC29"/>
  <c r="AC3"/>
  <c r="AC14"/>
  <c r="AC10"/>
  <c r="AC7"/>
  <c r="AC17"/>
  <c r="AA38"/>
  <c r="AA25"/>
  <c r="AA27"/>
  <c r="AA21"/>
  <c r="AA17"/>
  <c r="AA35"/>
  <c r="AA31"/>
  <c r="AA12"/>
  <c r="AA11"/>
  <c r="AA7"/>
  <c r="AA3"/>
  <c r="AA19"/>
  <c r="Y32"/>
  <c r="AL32" s="1"/>
  <c r="Y37"/>
  <c r="AL37" s="1"/>
  <c r="Y33"/>
  <c r="AL33" s="1"/>
  <c r="Y28"/>
  <c r="AL28" s="1"/>
  <c r="Y18"/>
  <c r="AL18" s="1"/>
  <c r="Y25"/>
  <c r="AL25" s="1"/>
  <c r="Y17"/>
  <c r="AL17" s="1"/>
  <c r="Y14"/>
  <c r="AL14" s="1"/>
  <c r="Y4"/>
  <c r="AL4" s="1"/>
  <c r="Y21"/>
  <c r="AL21" s="1"/>
  <c r="Y11"/>
  <c r="AL11" s="1"/>
  <c r="Y6"/>
  <c r="AL6" s="1"/>
  <c r="S33"/>
  <c r="S25"/>
  <c r="S36"/>
  <c r="S30"/>
  <c r="S22"/>
  <c r="S27"/>
  <c r="S16"/>
  <c r="S14"/>
  <c r="S11"/>
  <c r="S8"/>
  <c r="S5"/>
  <c r="S19"/>
  <c r="W37"/>
  <c r="W33"/>
  <c r="W32"/>
  <c r="W26"/>
  <c r="W21"/>
  <c r="W16"/>
  <c r="W20"/>
  <c r="W12"/>
  <c r="W10"/>
  <c r="W7"/>
  <c r="AJ7" s="1"/>
  <c r="W5"/>
  <c r="AJ5" s="1"/>
  <c r="W27"/>
  <c r="Z38"/>
  <c r="Z33"/>
  <c r="Z32"/>
  <c r="Z23"/>
  <c r="Z19"/>
  <c r="Z28"/>
  <c r="Z16"/>
  <c r="Z24"/>
  <c r="Z3"/>
  <c r="Z9"/>
  <c r="Z7"/>
  <c r="Z14"/>
  <c r="V31"/>
  <c r="V34"/>
  <c r="AH34" s="1"/>
  <c r="V36"/>
  <c r="AH36" s="1"/>
  <c r="V21"/>
  <c r="V15"/>
  <c r="V24"/>
  <c r="V20"/>
  <c r="V14"/>
  <c r="V11"/>
  <c r="V7"/>
  <c r="AH7" s="1"/>
  <c r="V5"/>
  <c r="AH5" s="1"/>
  <c r="V28"/>
  <c r="X37"/>
  <c r="X28"/>
  <c r="AJ28" s="1"/>
  <c r="X35"/>
  <c r="X21"/>
  <c r="X15"/>
  <c r="X30"/>
  <c r="AJ30" s="1"/>
  <c r="X14"/>
  <c r="X19"/>
  <c r="X10"/>
  <c r="X8"/>
  <c r="AJ8" s="1"/>
  <c r="X26"/>
  <c r="X3"/>
  <c r="AJ3" s="1"/>
  <c r="AB31"/>
  <c r="AB27"/>
  <c r="AB21"/>
  <c r="AB16"/>
  <c r="AB26"/>
  <c r="AB14"/>
  <c r="AB38"/>
  <c r="AB34"/>
  <c r="AB4"/>
  <c r="AB8"/>
  <c r="AB18"/>
  <c r="AB9"/>
  <c r="AD35"/>
  <c r="AD31"/>
  <c r="AD38"/>
  <c r="AD34"/>
  <c r="AD30"/>
  <c r="AD37"/>
  <c r="AD33"/>
  <c r="AD29"/>
  <c r="AD36"/>
  <c r="AD27"/>
  <c r="AD32"/>
  <c r="AD28"/>
  <c r="U32"/>
  <c r="U27"/>
  <c r="U38"/>
  <c r="U34"/>
  <c r="U20"/>
  <c r="U25"/>
  <c r="U22"/>
  <c r="U6"/>
  <c r="U15"/>
  <c r="U3"/>
  <c r="U14"/>
  <c r="U10"/>
  <c r="V38"/>
  <c r="V30"/>
  <c r="V26"/>
  <c r="AH26" s="1"/>
  <c r="V33"/>
  <c r="V27"/>
  <c r="V23"/>
  <c r="V19"/>
  <c r="AH19" s="1"/>
  <c r="V17"/>
  <c r="V13"/>
  <c r="V10"/>
  <c r="AH10" s="1"/>
  <c r="V6"/>
  <c r="V4"/>
  <c r="R30"/>
  <c r="R33"/>
  <c r="R18"/>
  <c r="R27"/>
  <c r="R21"/>
  <c r="R15"/>
  <c r="R3"/>
  <c r="R12"/>
  <c r="R9"/>
  <c r="AF9" s="1"/>
  <c r="R24"/>
  <c r="R6"/>
  <c r="AF6" s="1"/>
  <c r="R36"/>
  <c r="AC35"/>
  <c r="AC38"/>
  <c r="AC30"/>
  <c r="AC28"/>
  <c r="AC20"/>
  <c r="AC25"/>
  <c r="AC16"/>
  <c r="AC6"/>
  <c r="AC21"/>
  <c r="AC9"/>
  <c r="AC5"/>
  <c r="AC13"/>
  <c r="AC32"/>
  <c r="AC27"/>
  <c r="AC34"/>
  <c r="AC24"/>
  <c r="AC23"/>
  <c r="AC19"/>
  <c r="AC4"/>
  <c r="AC37"/>
  <c r="AC15"/>
  <c r="AC12"/>
  <c r="AC11"/>
  <c r="AC8"/>
  <c r="AA33"/>
  <c r="AA36"/>
  <c r="AA32"/>
  <c r="AA28"/>
  <c r="AA22"/>
  <c r="AA15"/>
  <c r="AA26"/>
  <c r="AA20"/>
  <c r="AA13"/>
  <c r="AA9"/>
  <c r="AA8"/>
  <c r="AA4"/>
  <c r="Y38"/>
  <c r="AL38" s="1"/>
  <c r="Y34"/>
  <c r="AL34" s="1"/>
  <c r="Y30"/>
  <c r="AL30" s="1"/>
  <c r="Y26"/>
  <c r="AL26" s="1"/>
  <c r="Y29"/>
  <c r="AL29" s="1"/>
  <c r="Y19"/>
  <c r="AL19" s="1"/>
  <c r="Y22"/>
  <c r="AL22" s="1"/>
  <c r="Y15"/>
  <c r="AL15" s="1"/>
  <c r="Y12"/>
  <c r="AL12" s="1"/>
  <c r="Y9"/>
  <c r="AL9" s="1"/>
  <c r="Y7"/>
  <c r="AL7" s="1"/>
  <c r="Y5"/>
  <c r="AL5" s="1"/>
  <c r="U36"/>
  <c r="U35"/>
  <c r="U30"/>
  <c r="U26"/>
  <c r="U28"/>
  <c r="U23"/>
  <c r="U18"/>
  <c r="U4"/>
  <c r="U16"/>
  <c r="U12"/>
  <c r="U11"/>
  <c r="U7"/>
  <c r="R31"/>
  <c r="R34"/>
  <c r="AF34" s="1"/>
  <c r="R37"/>
  <c r="R25"/>
  <c r="R19"/>
  <c r="R28"/>
  <c r="R22"/>
  <c r="R16"/>
  <c r="R13"/>
  <c r="R10"/>
  <c r="R7"/>
  <c r="R4"/>
  <c r="T36"/>
  <c r="T32"/>
  <c r="T29"/>
  <c r="T21"/>
  <c r="T16"/>
  <c r="T34"/>
  <c r="T26"/>
  <c r="T19"/>
  <c r="T6"/>
  <c r="T13"/>
  <c r="T11"/>
  <c r="T3"/>
  <c r="Z34"/>
  <c r="Z30"/>
  <c r="Z29"/>
  <c r="Z25"/>
  <c r="Z36"/>
  <c r="Z21"/>
  <c r="Z17"/>
  <c r="Z20"/>
  <c r="Z4"/>
  <c r="Z12"/>
  <c r="Z10"/>
  <c r="Z8"/>
  <c r="R35"/>
  <c r="R38"/>
  <c r="R26"/>
  <c r="AF26" s="1"/>
  <c r="R29"/>
  <c r="R23"/>
  <c r="AF23" s="1"/>
  <c r="R32"/>
  <c r="R17"/>
  <c r="R11"/>
  <c r="R8"/>
  <c r="R5"/>
  <c r="R14"/>
  <c r="R20"/>
  <c r="AF20" s="1"/>
  <c r="X33"/>
  <c r="X31"/>
  <c r="X16"/>
  <c r="X24"/>
  <c r="AJ24" s="1"/>
  <c r="X20"/>
  <c r="X29"/>
  <c r="X38"/>
  <c r="AJ38" s="1"/>
  <c r="X6"/>
  <c r="X11"/>
  <c r="AJ11" s="1"/>
  <c r="X22"/>
  <c r="AJ22" s="1"/>
  <c r="X4"/>
  <c r="X12"/>
  <c r="AB36"/>
  <c r="AB32"/>
  <c r="AB28"/>
  <c r="AB35"/>
  <c r="AB17"/>
  <c r="AB24"/>
  <c r="AB19"/>
  <c r="AB22"/>
  <c r="AB6"/>
  <c r="AB12"/>
  <c r="AB10"/>
  <c r="AB5"/>
  <c r="AF12"/>
  <c r="AF17"/>
  <c r="AD30" i="11"/>
  <c r="AD27"/>
  <c r="AD33"/>
  <c r="AD32"/>
  <c r="AD35"/>
  <c r="AD37"/>
  <c r="AD34"/>
  <c r="AD28"/>
  <c r="AD36"/>
  <c r="AD38"/>
  <c r="AD14"/>
  <c r="AD9"/>
  <c r="AD8"/>
  <c r="AD7"/>
  <c r="AD6"/>
  <c r="AD5"/>
  <c r="AD3"/>
  <c r="AD10"/>
  <c r="AD4"/>
  <c r="AD11"/>
  <c r="AA13"/>
  <c r="AA9"/>
  <c r="AA4"/>
  <c r="AA8"/>
  <c r="X10"/>
  <c r="X8"/>
  <c r="X3"/>
  <c r="AF20"/>
  <c r="AF17"/>
  <c r="T35"/>
  <c r="T27"/>
  <c r="T22"/>
  <c r="T24"/>
  <c r="T17"/>
  <c r="T37"/>
  <c r="T20"/>
  <c r="T14"/>
  <c r="T30"/>
  <c r="T9"/>
  <c r="T7"/>
  <c r="T4"/>
  <c r="Y38"/>
  <c r="AL38" s="1"/>
  <c r="Y34"/>
  <c r="AL34" s="1"/>
  <c r="Y30"/>
  <c r="AL30" s="1"/>
  <c r="Y26"/>
  <c r="AL26" s="1"/>
  <c r="Y29"/>
  <c r="AL29" s="1"/>
  <c r="Y19"/>
  <c r="AL19" s="1"/>
  <c r="Y12"/>
  <c r="AL12" s="1"/>
  <c r="Y9"/>
  <c r="AL9" s="1"/>
  <c r="Y7"/>
  <c r="AL7" s="1"/>
  <c r="Y5"/>
  <c r="AL5" s="1"/>
  <c r="Y15"/>
  <c r="AL15" s="1"/>
  <c r="Y22"/>
  <c r="AL22" s="1"/>
  <c r="X31"/>
  <c r="X22"/>
  <c r="X16"/>
  <c r="X38"/>
  <c r="X33"/>
  <c r="X20"/>
  <c r="X6"/>
  <c r="X12"/>
  <c r="X4"/>
  <c r="X11"/>
  <c r="X29"/>
  <c r="X24"/>
  <c r="W37"/>
  <c r="AJ37" s="1"/>
  <c r="W32"/>
  <c r="W33"/>
  <c r="AJ33" s="1"/>
  <c r="W27"/>
  <c r="W21"/>
  <c r="AJ21" s="1"/>
  <c r="W16"/>
  <c r="W12"/>
  <c r="W7"/>
  <c r="W26"/>
  <c r="AJ26" s="1"/>
  <c r="W10"/>
  <c r="AJ10" s="1"/>
  <c r="W5"/>
  <c r="W20"/>
  <c r="S36"/>
  <c r="S25"/>
  <c r="S22"/>
  <c r="S16"/>
  <c r="S14"/>
  <c r="AF14" s="1"/>
  <c r="S11"/>
  <c r="AF11" s="1"/>
  <c r="S8"/>
  <c r="AF8" s="1"/>
  <c r="S30"/>
  <c r="S33"/>
  <c r="S27"/>
  <c r="S5"/>
  <c r="AF5" s="1"/>
  <c r="S19"/>
  <c r="X36"/>
  <c r="X27"/>
  <c r="X34"/>
  <c r="X25"/>
  <c r="X17"/>
  <c r="X32"/>
  <c r="X23"/>
  <c r="X9"/>
  <c r="X7"/>
  <c r="X5"/>
  <c r="X13"/>
  <c r="X18"/>
  <c r="Z38"/>
  <c r="Z33"/>
  <c r="Z32"/>
  <c r="Z24"/>
  <c r="Z23"/>
  <c r="Z19"/>
  <c r="Z3"/>
  <c r="Z28"/>
  <c r="Z14"/>
  <c r="Z9"/>
  <c r="Z16"/>
  <c r="Z7"/>
  <c r="Y35"/>
  <c r="AL35" s="1"/>
  <c r="Y31"/>
  <c r="AL31" s="1"/>
  <c r="Y24"/>
  <c r="AL24" s="1"/>
  <c r="Y20"/>
  <c r="AL20" s="1"/>
  <c r="Y36"/>
  <c r="AL36" s="1"/>
  <c r="Y27"/>
  <c r="AL27" s="1"/>
  <c r="Y13"/>
  <c r="AL13" s="1"/>
  <c r="Y23"/>
  <c r="AL23" s="1"/>
  <c r="Y10"/>
  <c r="AL10" s="1"/>
  <c r="Y8"/>
  <c r="AL8" s="1"/>
  <c r="Y3"/>
  <c r="AL3" s="1"/>
  <c r="Y16"/>
  <c r="AL16" s="1"/>
  <c r="R33"/>
  <c r="R30"/>
  <c r="R27"/>
  <c r="R24"/>
  <c r="R18"/>
  <c r="R36"/>
  <c r="R15"/>
  <c r="R6"/>
  <c r="R3"/>
  <c r="AF3" s="1"/>
  <c r="R21"/>
  <c r="R9"/>
  <c r="R12"/>
  <c r="AC38"/>
  <c r="AC30"/>
  <c r="AC21"/>
  <c r="AC35"/>
  <c r="AC28"/>
  <c r="AC25"/>
  <c r="AC20"/>
  <c r="AC13"/>
  <c r="AC9"/>
  <c r="AC5"/>
  <c r="AC16"/>
  <c r="AC6"/>
  <c r="W36"/>
  <c r="AJ36" s="1"/>
  <c r="W23"/>
  <c r="AJ23" s="1"/>
  <c r="W35"/>
  <c r="AJ35" s="1"/>
  <c r="W31"/>
  <c r="AJ31" s="1"/>
  <c r="W25"/>
  <c r="AJ25" s="1"/>
  <c r="W15"/>
  <c r="AJ15" s="1"/>
  <c r="W14"/>
  <c r="AJ14" s="1"/>
  <c r="W4"/>
  <c r="AJ4" s="1"/>
  <c r="W9"/>
  <c r="AJ9" s="1"/>
  <c r="W19"/>
  <c r="AJ19" s="1"/>
  <c r="W29"/>
  <c r="W6"/>
  <c r="AF6"/>
  <c r="V37"/>
  <c r="AH37" s="1"/>
  <c r="V29"/>
  <c r="V25"/>
  <c r="AH25" s="1"/>
  <c r="V35"/>
  <c r="AH35" s="1"/>
  <c r="AK35" s="1"/>
  <c r="V22"/>
  <c r="AH22" s="1"/>
  <c r="V12"/>
  <c r="V18"/>
  <c r="AH18" s="1"/>
  <c r="V16"/>
  <c r="V32"/>
  <c r="V3"/>
  <c r="V9"/>
  <c r="AH9" s="1"/>
  <c r="V8"/>
  <c r="AH8" s="1"/>
  <c r="AI17"/>
  <c r="AB31"/>
  <c r="AB27"/>
  <c r="AB34"/>
  <c r="AB21"/>
  <c r="AB38"/>
  <c r="AB16"/>
  <c r="AB26"/>
  <c r="AB14"/>
  <c r="AI14" s="1"/>
  <c r="AB18"/>
  <c r="AB9"/>
  <c r="AB8"/>
  <c r="AB4"/>
  <c r="Z29"/>
  <c r="Z25"/>
  <c r="Z20"/>
  <c r="Z36"/>
  <c r="Z30"/>
  <c r="Z12"/>
  <c r="Z17"/>
  <c r="Z10"/>
  <c r="Z8"/>
  <c r="Z21"/>
  <c r="Z4"/>
  <c r="Z34"/>
  <c r="Y37"/>
  <c r="AL37" s="1"/>
  <c r="Y28"/>
  <c r="AL28" s="1"/>
  <c r="Y25"/>
  <c r="AL25" s="1"/>
  <c r="Y21"/>
  <c r="AL21" s="1"/>
  <c r="Y32"/>
  <c r="AL32" s="1"/>
  <c r="Y33"/>
  <c r="AL33" s="1"/>
  <c r="Y14"/>
  <c r="AL14" s="1"/>
  <c r="Y11"/>
  <c r="AL11" s="1"/>
  <c r="Y18"/>
  <c r="AL18" s="1"/>
  <c r="Y4"/>
  <c r="AL4" s="1"/>
  <c r="Y17"/>
  <c r="AL17" s="1"/>
  <c r="Y6"/>
  <c r="AL6" s="1"/>
  <c r="R37"/>
  <c r="R25"/>
  <c r="R34"/>
  <c r="R31"/>
  <c r="AF31" s="1"/>
  <c r="R28"/>
  <c r="AF28" s="1"/>
  <c r="R19"/>
  <c r="R13"/>
  <c r="R22"/>
  <c r="R16"/>
  <c r="R10"/>
  <c r="R4"/>
  <c r="R7"/>
  <c r="S38"/>
  <c r="AF38" s="1"/>
  <c r="S32"/>
  <c r="AF32" s="1"/>
  <c r="S35"/>
  <c r="AF35" s="1"/>
  <c r="S29"/>
  <c r="AF29" s="1"/>
  <c r="S18"/>
  <c r="AF18" s="1"/>
  <c r="S24"/>
  <c r="S15"/>
  <c r="AF15" s="1"/>
  <c r="S4"/>
  <c r="AF4" s="1"/>
  <c r="S10"/>
  <c r="AF10" s="1"/>
  <c r="S13"/>
  <c r="AF13" s="1"/>
  <c r="S21"/>
  <c r="S7"/>
  <c r="AF7" s="1"/>
  <c r="T36"/>
  <c r="T32"/>
  <c r="T29"/>
  <c r="T26"/>
  <c r="AG26" s="1"/>
  <c r="T21"/>
  <c r="T16"/>
  <c r="T34"/>
  <c r="T13"/>
  <c r="T3"/>
  <c r="T19"/>
  <c r="T11"/>
  <c r="T6"/>
  <c r="AF12"/>
  <c r="AF34"/>
  <c r="V38"/>
  <c r="V33"/>
  <c r="AH33" s="1"/>
  <c r="V26"/>
  <c r="AH26" s="1"/>
  <c r="V30"/>
  <c r="AH30" s="1"/>
  <c r="V27"/>
  <c r="V23"/>
  <c r="AH23" s="1"/>
  <c r="V19"/>
  <c r="AH19" s="1"/>
  <c r="V13"/>
  <c r="AH13" s="1"/>
  <c r="V6"/>
  <c r="V17"/>
  <c r="AH17" s="1"/>
  <c r="V4"/>
  <c r="AH4" s="1"/>
  <c r="V10"/>
  <c r="AH10" s="1"/>
  <c r="AI5"/>
  <c r="AI26"/>
  <c r="AC34"/>
  <c r="AC27"/>
  <c r="AC24"/>
  <c r="AC32"/>
  <c r="AC23"/>
  <c r="AC19"/>
  <c r="AC12"/>
  <c r="AC11"/>
  <c r="AC8"/>
  <c r="AC37"/>
  <c r="AC4"/>
  <c r="AC15"/>
  <c r="AB37"/>
  <c r="AB33"/>
  <c r="AB30"/>
  <c r="AB20"/>
  <c r="AI20" s="1"/>
  <c r="AB15"/>
  <c r="AB29"/>
  <c r="AI29" s="1"/>
  <c r="AB23"/>
  <c r="AI23" s="1"/>
  <c r="AB25"/>
  <c r="AB13"/>
  <c r="AB3"/>
  <c r="AB11"/>
  <c r="AB7"/>
  <c r="Z37"/>
  <c r="Z26"/>
  <c r="Z27"/>
  <c r="Z13"/>
  <c r="Z18"/>
  <c r="Z15"/>
  <c r="Z6"/>
  <c r="Z22"/>
  <c r="Z35"/>
  <c r="Z11"/>
  <c r="Z31"/>
  <c r="Z5"/>
  <c r="AC26"/>
  <c r="AC36"/>
  <c r="AC31"/>
  <c r="AC29"/>
  <c r="AG29" s="1"/>
  <c r="AC14"/>
  <c r="AC22"/>
  <c r="AC18"/>
  <c r="AC10"/>
  <c r="AC7"/>
  <c r="AC33"/>
  <c r="AC17"/>
  <c r="AC3"/>
  <c r="W38"/>
  <c r="W28"/>
  <c r="AJ28" s="1"/>
  <c r="W30"/>
  <c r="AJ30" s="1"/>
  <c r="W34"/>
  <c r="AJ34" s="1"/>
  <c r="W22"/>
  <c r="W18"/>
  <c r="AJ18" s="1"/>
  <c r="W17"/>
  <c r="W13"/>
  <c r="AJ13" s="1"/>
  <c r="W3"/>
  <c r="W11"/>
  <c r="AJ11" s="1"/>
  <c r="W8"/>
  <c r="AJ8" s="1"/>
  <c r="W24"/>
  <c r="AF9"/>
  <c r="V36"/>
  <c r="AH36" s="1"/>
  <c r="AK36" s="1"/>
  <c r="V24"/>
  <c r="AH24" s="1"/>
  <c r="V34"/>
  <c r="AH34" s="1"/>
  <c r="V31"/>
  <c r="AH31" s="1"/>
  <c r="V28"/>
  <c r="AH28" s="1"/>
  <c r="V20"/>
  <c r="AH20" s="1"/>
  <c r="V21"/>
  <c r="AH21" s="1"/>
  <c r="V7"/>
  <c r="V14"/>
  <c r="AH14" s="1"/>
  <c r="V15"/>
  <c r="AH15" s="1"/>
  <c r="AK15" s="1"/>
  <c r="V11"/>
  <c r="V5"/>
  <c r="AI8"/>
  <c r="AG38"/>
  <c r="Z35" i="10"/>
  <c r="Z31"/>
  <c r="Z27"/>
  <c r="Z22"/>
  <c r="Z15"/>
  <c r="Z37"/>
  <c r="Z18"/>
  <c r="Z11"/>
  <c r="Z5"/>
  <c r="Z26"/>
  <c r="Z13"/>
  <c r="Z6"/>
  <c r="AF26"/>
  <c r="AC32"/>
  <c r="AC37"/>
  <c r="AC24"/>
  <c r="AC34"/>
  <c r="AC23"/>
  <c r="AC19"/>
  <c r="AC12"/>
  <c r="AC8"/>
  <c r="AC4"/>
  <c r="AC15"/>
  <c r="AC27"/>
  <c r="AC11"/>
  <c r="AD35"/>
  <c r="AD31"/>
  <c r="AD27"/>
  <c r="AD32"/>
  <c r="AD29"/>
  <c r="AD33"/>
  <c r="AD34"/>
  <c r="AD28"/>
  <c r="AD38"/>
  <c r="AD37"/>
  <c r="AD36"/>
  <c r="AD30"/>
  <c r="R35"/>
  <c r="R38"/>
  <c r="R23"/>
  <c r="R20"/>
  <c r="R17"/>
  <c r="R26"/>
  <c r="R8"/>
  <c r="R5"/>
  <c r="R14"/>
  <c r="R32"/>
  <c r="R29"/>
  <c r="R11"/>
  <c r="AA26"/>
  <c r="AA22"/>
  <c r="AA36"/>
  <c r="AA32"/>
  <c r="AA28"/>
  <c r="AA33"/>
  <c r="AA15"/>
  <c r="AA20"/>
  <c r="AA8"/>
  <c r="AA4"/>
  <c r="AA13"/>
  <c r="AA9"/>
  <c r="Y29"/>
  <c r="AL29" s="1"/>
  <c r="Y26"/>
  <c r="AL26" s="1"/>
  <c r="Y30"/>
  <c r="AL30" s="1"/>
  <c r="Y22"/>
  <c r="AL22" s="1"/>
  <c r="Y9"/>
  <c r="AL9" s="1"/>
  <c r="Y38"/>
  <c r="AL38" s="1"/>
  <c r="Y15"/>
  <c r="AL15" s="1"/>
  <c r="Y19"/>
  <c r="AL19" s="1"/>
  <c r="Y7"/>
  <c r="AL7" s="1"/>
  <c r="Y12"/>
  <c r="AL12" s="1"/>
  <c r="Y5"/>
  <c r="AL5" s="1"/>
  <c r="Y34"/>
  <c r="AL34" s="1"/>
  <c r="U32"/>
  <c r="U27"/>
  <c r="U38"/>
  <c r="U22"/>
  <c r="U20"/>
  <c r="U34"/>
  <c r="U6"/>
  <c r="U25"/>
  <c r="U15"/>
  <c r="U10"/>
  <c r="U14"/>
  <c r="U3"/>
  <c r="T29"/>
  <c r="T26"/>
  <c r="T36"/>
  <c r="T34"/>
  <c r="T32"/>
  <c r="T21"/>
  <c r="T13"/>
  <c r="T11"/>
  <c r="T19"/>
  <c r="T3"/>
  <c r="T16"/>
  <c r="T6"/>
  <c r="AB37"/>
  <c r="AB33"/>
  <c r="AB29"/>
  <c r="AB25"/>
  <c r="AB30"/>
  <c r="AB23"/>
  <c r="AB20"/>
  <c r="AB13"/>
  <c r="AB11"/>
  <c r="AB7"/>
  <c r="AB15"/>
  <c r="AB3"/>
  <c r="W38"/>
  <c r="W34"/>
  <c r="W30"/>
  <c r="W28"/>
  <c r="AJ28" s="1"/>
  <c r="W22"/>
  <c r="W18"/>
  <c r="W3"/>
  <c r="W24"/>
  <c r="W8"/>
  <c r="W13"/>
  <c r="W11"/>
  <c r="W17"/>
  <c r="AH30"/>
  <c r="AD4"/>
  <c r="AD14"/>
  <c r="AD13"/>
  <c r="AD9"/>
  <c r="AD10"/>
  <c r="AD8"/>
  <c r="AD7"/>
  <c r="AD6"/>
  <c r="AD11"/>
  <c r="AD3"/>
  <c r="AD12"/>
  <c r="AD5"/>
  <c r="X37"/>
  <c r="AH37" s="1"/>
  <c r="X21"/>
  <c r="AH21" s="1"/>
  <c r="X10"/>
  <c r="AH10" s="1"/>
  <c r="X8"/>
  <c r="AH8" s="1"/>
  <c r="X30"/>
  <c r="X3"/>
  <c r="AH3" s="1"/>
  <c r="X14"/>
  <c r="AH14" s="1"/>
  <c r="X35"/>
  <c r="AH35" s="1"/>
  <c r="X28"/>
  <c r="AH28" s="1"/>
  <c r="X19"/>
  <c r="X26"/>
  <c r="AH26" s="1"/>
  <c r="X15"/>
  <c r="AH15" s="1"/>
  <c r="R31"/>
  <c r="R37"/>
  <c r="R28"/>
  <c r="R25"/>
  <c r="AF25" s="1"/>
  <c r="R19"/>
  <c r="R16"/>
  <c r="R4"/>
  <c r="R34"/>
  <c r="AF34" s="1"/>
  <c r="R13"/>
  <c r="R7"/>
  <c r="R22"/>
  <c r="R10"/>
  <c r="AA34"/>
  <c r="AA30"/>
  <c r="AA37"/>
  <c r="AA18"/>
  <c r="AA24"/>
  <c r="AA14"/>
  <c r="AA6"/>
  <c r="AA29"/>
  <c r="AA23"/>
  <c r="AA5"/>
  <c r="AA16"/>
  <c r="AA10"/>
  <c r="Y32"/>
  <c r="AL32" s="1"/>
  <c r="Y28"/>
  <c r="AL28" s="1"/>
  <c r="Y25"/>
  <c r="AL25" s="1"/>
  <c r="Y21"/>
  <c r="AL21" s="1"/>
  <c r="Y37"/>
  <c r="AL37" s="1"/>
  <c r="Y6"/>
  <c r="AL6" s="1"/>
  <c r="Y33"/>
  <c r="AL33" s="1"/>
  <c r="Y14"/>
  <c r="AL14" s="1"/>
  <c r="Y11"/>
  <c r="AL11" s="1"/>
  <c r="Y17"/>
  <c r="AL17" s="1"/>
  <c r="Y4"/>
  <c r="AL4" s="1"/>
  <c r="Y18"/>
  <c r="AL18" s="1"/>
  <c r="U33"/>
  <c r="U24"/>
  <c r="U37"/>
  <c r="U29"/>
  <c r="U19"/>
  <c r="U17"/>
  <c r="U21"/>
  <c r="U13"/>
  <c r="U8"/>
  <c r="U5"/>
  <c r="U31"/>
  <c r="U9"/>
  <c r="S38"/>
  <c r="AF38" s="1"/>
  <c r="S32"/>
  <c r="AF32" s="1"/>
  <c r="S29"/>
  <c r="S24"/>
  <c r="S18"/>
  <c r="S35"/>
  <c r="S13"/>
  <c r="S4"/>
  <c r="S10"/>
  <c r="AF10" s="1"/>
  <c r="S21"/>
  <c r="S15"/>
  <c r="S7"/>
  <c r="Z30"/>
  <c r="Z34"/>
  <c r="Z36"/>
  <c r="Z4"/>
  <c r="Z10"/>
  <c r="Z17"/>
  <c r="Z12"/>
  <c r="Z21"/>
  <c r="Z8"/>
  <c r="Z29"/>
  <c r="Z20"/>
  <c r="Z25"/>
  <c r="AB36"/>
  <c r="AB35"/>
  <c r="AB28"/>
  <c r="AB17"/>
  <c r="AB22"/>
  <c r="AB19"/>
  <c r="AB12"/>
  <c r="AB10"/>
  <c r="AB5"/>
  <c r="AB32"/>
  <c r="AB6"/>
  <c r="AB24"/>
  <c r="W26"/>
  <c r="W37"/>
  <c r="AJ37" s="1"/>
  <c r="W33"/>
  <c r="W32"/>
  <c r="W21"/>
  <c r="W20"/>
  <c r="W27"/>
  <c r="W12"/>
  <c r="W5"/>
  <c r="W16"/>
  <c r="W10"/>
  <c r="W7"/>
  <c r="AC28"/>
  <c r="AC38"/>
  <c r="AC25"/>
  <c r="AC20"/>
  <c r="AC35"/>
  <c r="AC6"/>
  <c r="AC16"/>
  <c r="AC5"/>
  <c r="AC21"/>
  <c r="AC13"/>
  <c r="AC9"/>
  <c r="AC30"/>
  <c r="X33"/>
  <c r="AH33" s="1"/>
  <c r="X29"/>
  <c r="AH29" s="1"/>
  <c r="X38"/>
  <c r="AH38" s="1"/>
  <c r="X31"/>
  <c r="X24"/>
  <c r="AH24" s="1"/>
  <c r="X12"/>
  <c r="AH12" s="1"/>
  <c r="X11"/>
  <c r="X16"/>
  <c r="AH16" s="1"/>
  <c r="X4"/>
  <c r="AH4" s="1"/>
  <c r="X22"/>
  <c r="AH22" s="1"/>
  <c r="X6"/>
  <c r="AH6" s="1"/>
  <c r="X20"/>
  <c r="AH20" s="1"/>
  <c r="R27"/>
  <c r="R36"/>
  <c r="R33"/>
  <c r="R21"/>
  <c r="R15"/>
  <c r="R12"/>
  <c r="R3"/>
  <c r="R30"/>
  <c r="R9"/>
  <c r="R6"/>
  <c r="R18"/>
  <c r="R24"/>
  <c r="U36"/>
  <c r="U28"/>
  <c r="U30"/>
  <c r="U26"/>
  <c r="U18"/>
  <c r="U11"/>
  <c r="U16"/>
  <c r="U35"/>
  <c r="U7"/>
  <c r="U23"/>
  <c r="U12"/>
  <c r="U4"/>
  <c r="AF14"/>
  <c r="Z33"/>
  <c r="Z23"/>
  <c r="Z19"/>
  <c r="Z16"/>
  <c r="Z28"/>
  <c r="Z38"/>
  <c r="Z32"/>
  <c r="Z24"/>
  <c r="Z3"/>
  <c r="Z14"/>
  <c r="Z9"/>
  <c r="Z7"/>
  <c r="AH11"/>
  <c r="AH31"/>
  <c r="W36"/>
  <c r="W35"/>
  <c r="W31"/>
  <c r="AJ31" s="1"/>
  <c r="W25"/>
  <c r="W29"/>
  <c r="W23"/>
  <c r="W19"/>
  <c r="AJ19" s="1"/>
  <c r="W14"/>
  <c r="W9"/>
  <c r="W15"/>
  <c r="W6"/>
  <c r="AJ6" s="1"/>
  <c r="W4"/>
  <c r="AH19"/>
  <c r="AC36"/>
  <c r="AC31"/>
  <c r="AC29"/>
  <c r="AC18"/>
  <c r="AC17"/>
  <c r="AC3"/>
  <c r="AC26"/>
  <c r="AC14"/>
  <c r="AC33"/>
  <c r="AC10"/>
  <c r="AC7"/>
  <c r="AC22"/>
  <c r="AD26"/>
  <c r="AD23"/>
  <c r="AD24"/>
  <c r="AD21"/>
  <c r="AD19"/>
  <c r="AD16"/>
  <c r="AD15"/>
  <c r="AD20"/>
  <c r="AD25"/>
  <c r="AD17"/>
  <c r="AD18"/>
  <c r="AD22"/>
  <c r="X25"/>
  <c r="AH25" s="1"/>
  <c r="X32"/>
  <c r="AH32" s="1"/>
  <c r="X27"/>
  <c r="AH27" s="1"/>
  <c r="X17"/>
  <c r="AH17" s="1"/>
  <c r="X23"/>
  <c r="AH23" s="1"/>
  <c r="X13"/>
  <c r="AH13" s="1"/>
  <c r="X9"/>
  <c r="AH9" s="1"/>
  <c r="X7"/>
  <c r="AH7" s="1"/>
  <c r="X5"/>
  <c r="AH5" s="1"/>
  <c r="X36"/>
  <c r="AH36" s="1"/>
  <c r="X34"/>
  <c r="AH34" s="1"/>
  <c r="X18"/>
  <c r="AH18" s="1"/>
  <c r="AA38"/>
  <c r="AA27"/>
  <c r="AA35"/>
  <c r="AA25"/>
  <c r="AA17"/>
  <c r="AA3"/>
  <c r="AA31"/>
  <c r="AA11"/>
  <c r="AA7"/>
  <c r="AA19"/>
  <c r="AA12"/>
  <c r="AA21"/>
  <c r="Y36"/>
  <c r="AL36" s="1"/>
  <c r="Y24"/>
  <c r="AL24" s="1"/>
  <c r="Y20"/>
  <c r="AL20" s="1"/>
  <c r="Y27"/>
  <c r="AL27" s="1"/>
  <c r="Y35"/>
  <c r="AL35" s="1"/>
  <c r="Y13"/>
  <c r="AL13" s="1"/>
  <c r="Y10"/>
  <c r="AL10" s="1"/>
  <c r="Y31"/>
  <c r="AL31" s="1"/>
  <c r="Y16"/>
  <c r="AL16" s="1"/>
  <c r="Y3"/>
  <c r="AL3" s="1"/>
  <c r="Y23"/>
  <c r="AL23" s="1"/>
  <c r="Y8"/>
  <c r="AL8" s="1"/>
  <c r="AK19" i="8"/>
  <c r="AJ34"/>
  <c r="AJ24"/>
  <c r="AK24" s="1"/>
  <c r="AJ11"/>
  <c r="AK11" s="1"/>
  <c r="AH6"/>
  <c r="AJ17"/>
  <c r="AK17" s="1"/>
  <c r="AH10"/>
  <c r="T24"/>
  <c r="T17"/>
  <c r="T20"/>
  <c r="T14"/>
  <c r="AG14" s="1"/>
  <c r="T9"/>
  <c r="T7"/>
  <c r="T4"/>
  <c r="T30"/>
  <c r="AG30" s="1"/>
  <c r="T37"/>
  <c r="T27"/>
  <c r="AF7"/>
  <c r="AF30"/>
  <c r="S31"/>
  <c r="AG31" s="1"/>
  <c r="S28"/>
  <c r="AI28" s="1"/>
  <c r="S23"/>
  <c r="AI23" s="1"/>
  <c r="AF4"/>
  <c r="AI14"/>
  <c r="S9"/>
  <c r="AI9" s="1"/>
  <c r="S20"/>
  <c r="AJ18"/>
  <c r="AK18" s="1"/>
  <c r="S3"/>
  <c r="AI3" s="1"/>
  <c r="AA38"/>
  <c r="AA25"/>
  <c r="AA17"/>
  <c r="AA11"/>
  <c r="AA7"/>
  <c r="AA27"/>
  <c r="AA12"/>
  <c r="AA19"/>
  <c r="AA3"/>
  <c r="AA21"/>
  <c r="S37"/>
  <c r="AK31"/>
  <c r="AH28"/>
  <c r="AF12"/>
  <c r="AK6"/>
  <c r="W33"/>
  <c r="AJ33" s="1"/>
  <c r="W10"/>
  <c r="W7"/>
  <c r="AJ7" s="1"/>
  <c r="AK7" s="1"/>
  <c r="W21"/>
  <c r="AJ21" s="1"/>
  <c r="AK21" s="1"/>
  <c r="W20"/>
  <c r="AJ20" s="1"/>
  <c r="AK20" s="1"/>
  <c r="W16"/>
  <c r="AJ16" s="1"/>
  <c r="W26"/>
  <c r="AJ26" s="1"/>
  <c r="W5"/>
  <c r="AJ5" s="1"/>
  <c r="AK5" s="1"/>
  <c r="W12"/>
  <c r="AJ12" s="1"/>
  <c r="AJ32"/>
  <c r="S26"/>
  <c r="AF26" s="1"/>
  <c r="AH32"/>
  <c r="AK32" s="1"/>
  <c r="AF8"/>
  <c r="AG9"/>
  <c r="S17"/>
  <c r="AF17" s="1"/>
  <c r="S6"/>
  <c r="AI6" s="1"/>
  <c r="AJ3"/>
  <c r="AK3" s="1"/>
  <c r="AI16" i="7"/>
  <c r="AJ27"/>
  <c r="AH5"/>
  <c r="AJ31"/>
  <c r="AI9"/>
  <c r="AF16"/>
  <c r="S37"/>
  <c r="AI37" s="1"/>
  <c r="AI3"/>
  <c r="AF12"/>
  <c r="AF20"/>
  <c r="S26"/>
  <c r="AI26" s="1"/>
  <c r="AF8"/>
  <c r="AI12"/>
  <c r="AI20"/>
  <c r="AF23"/>
  <c r="AF5"/>
  <c r="AJ6"/>
  <c r="AG9"/>
  <c r="AG14"/>
  <c r="AA38"/>
  <c r="AA17"/>
  <c r="AA21"/>
  <c r="S34"/>
  <c r="AI34" s="1"/>
  <c r="S17"/>
  <c r="AG17" s="1"/>
  <c r="S6"/>
  <c r="W33"/>
  <c r="AJ33" s="1"/>
  <c r="AK33" s="1"/>
  <c r="W21"/>
  <c r="W16"/>
  <c r="AJ16" s="1"/>
  <c r="W5"/>
  <c r="AJ5" s="1"/>
  <c r="AK5" s="1"/>
  <c r="W20"/>
  <c r="AJ20" s="1"/>
  <c r="W10"/>
  <c r="W7"/>
  <c r="AJ7" s="1"/>
  <c r="AK7" s="1"/>
  <c r="W26"/>
  <c r="W12"/>
  <c r="AJ12" s="1"/>
  <c r="AF24"/>
  <c r="AF15"/>
  <c r="AI10"/>
  <c r="AK20"/>
  <c r="AI14"/>
  <c r="AH18"/>
  <c r="S18"/>
  <c r="S13"/>
  <c r="AG13" s="1"/>
  <c r="AH11" i="6"/>
  <c r="AH18"/>
  <c r="AH7"/>
  <c r="AK7" s="1"/>
  <c r="AH24"/>
  <c r="W36"/>
  <c r="AJ36" s="1"/>
  <c r="W34"/>
  <c r="AJ34" s="1"/>
  <c r="W6"/>
  <c r="W9"/>
  <c r="W31"/>
  <c r="AJ29"/>
  <c r="W23"/>
  <c r="AJ9"/>
  <c r="AK9" s="1"/>
  <c r="AH16"/>
  <c r="AG20"/>
  <c r="AI8"/>
  <c r="S29"/>
  <c r="AF14"/>
  <c r="S15"/>
  <c r="AG15" s="1"/>
  <c r="S4"/>
  <c r="AI4" s="1"/>
  <c r="AF4"/>
  <c r="AF31"/>
  <c r="AF34"/>
  <c r="S21"/>
  <c r="S7"/>
  <c r="AJ25"/>
  <c r="AK25" s="1"/>
  <c r="S24"/>
  <c r="AI24" s="1"/>
  <c r="S10"/>
  <c r="AF25"/>
  <c r="AJ12"/>
  <c r="S13"/>
  <c r="AF13" s="1"/>
  <c r="W24"/>
  <c r="AJ24" s="1"/>
  <c r="W17"/>
  <c r="AJ17" s="1"/>
  <c r="W13"/>
  <c r="AJ13" s="1"/>
  <c r="W8"/>
  <c r="AJ8" s="1"/>
  <c r="W3"/>
  <c r="AJ3" s="1"/>
  <c r="AK3" s="1"/>
  <c r="W22"/>
  <c r="AJ22" s="1"/>
  <c r="AK22" s="1"/>
  <c r="W18"/>
  <c r="W11"/>
  <c r="S35"/>
  <c r="S32"/>
  <c r="AI32" s="1"/>
  <c r="AG8"/>
  <c r="AJ20"/>
  <c r="AJ18"/>
  <c r="AK18" s="1"/>
  <c r="AJ11"/>
  <c r="AI24" i="4"/>
  <c r="AA10"/>
  <c r="AA37"/>
  <c r="AA5"/>
  <c r="Z32"/>
  <c r="Z33"/>
  <c r="Z24"/>
  <c r="AG24" s="1"/>
  <c r="AG5"/>
  <c r="Z19"/>
  <c r="X16"/>
  <c r="AH34"/>
  <c r="X22"/>
  <c r="AH22" s="1"/>
  <c r="AH7"/>
  <c r="AK7" s="1"/>
  <c r="X4"/>
  <c r="AH27"/>
  <c r="AJ5"/>
  <c r="AH20"/>
  <c r="X11"/>
  <c r="AJ7"/>
  <c r="AH5"/>
  <c r="AJ27"/>
  <c r="AK27" s="1"/>
  <c r="W18"/>
  <c r="AJ26"/>
  <c r="AJ12"/>
  <c r="W35"/>
  <c r="AJ35" s="1"/>
  <c r="W34"/>
  <c r="AJ34" s="1"/>
  <c r="W31"/>
  <c r="W25"/>
  <c r="AJ25" s="1"/>
  <c r="AJ20"/>
  <c r="AK20" s="1"/>
  <c r="AH28"/>
  <c r="S31"/>
  <c r="AG29"/>
  <c r="AJ18"/>
  <c r="AH14"/>
  <c r="AH12"/>
  <c r="AA29"/>
  <c r="AG4"/>
  <c r="AJ16"/>
  <c r="AI5"/>
  <c r="X38"/>
  <c r="AJ38" s="1"/>
  <c r="X6"/>
  <c r="S34"/>
  <c r="AF34" s="1"/>
  <c r="S12"/>
  <c r="AG12" s="1"/>
  <c r="S9"/>
  <c r="AG9" s="1"/>
  <c r="S17"/>
  <c r="S20"/>
  <c r="AG20" s="1"/>
  <c r="S6"/>
  <c r="AF6" s="1"/>
  <c r="S3"/>
  <c r="AF3" s="1"/>
  <c r="AH30"/>
  <c r="AJ6"/>
  <c r="AJ23"/>
  <c r="AA30"/>
  <c r="AA24"/>
  <c r="AA14"/>
  <c r="AA23"/>
  <c r="AI32"/>
  <c r="S37"/>
  <c r="AF37" s="1"/>
  <c r="AI29"/>
  <c r="AJ28"/>
  <c r="AK28" s="1"/>
  <c r="AJ19"/>
  <c r="AH25"/>
  <c r="AH18"/>
  <c r="S28"/>
  <c r="AF28" s="1"/>
  <c r="S26"/>
  <c r="AI26" s="1"/>
  <c r="AA18"/>
  <c r="W36"/>
  <c r="AJ36" s="1"/>
  <c r="W15"/>
  <c r="W9"/>
  <c r="AJ9" s="1"/>
  <c r="AK9" s="1"/>
  <c r="W4"/>
  <c r="AJ4" s="1"/>
  <c r="S35"/>
  <c r="AF35" s="1"/>
  <c r="S15"/>
  <c r="S13"/>
  <c r="W11"/>
  <c r="AJ11" s="1"/>
  <c r="W24"/>
  <c r="AJ24" s="1"/>
  <c r="W3"/>
  <c r="AJ3" s="1"/>
  <c r="W13"/>
  <c r="AJ13" s="1"/>
  <c r="W8"/>
  <c r="AJ8" s="1"/>
  <c r="AK8" s="1"/>
  <c r="W22"/>
  <c r="AJ22" s="1"/>
  <c r="AF36" i="8"/>
  <c r="AG16"/>
  <c r="AF6"/>
  <c r="AJ13"/>
  <c r="AK13" s="1"/>
  <c r="AK16"/>
  <c r="AG12"/>
  <c r="AI17"/>
  <c r="AD20" i="7"/>
  <c r="AD25"/>
  <c r="AG11"/>
  <c r="AD18"/>
  <c r="AG18" s="1"/>
  <c r="AD22"/>
  <c r="AD26"/>
  <c r="AG26" s="1"/>
  <c r="AD21"/>
  <c r="AG21" s="1"/>
  <c r="AD23"/>
  <c r="AG23" s="1"/>
  <c r="AD16"/>
  <c r="AD15"/>
  <c r="AG15" s="1"/>
  <c r="AD19"/>
  <c r="AG16"/>
  <c r="X37"/>
  <c r="X21"/>
  <c r="X10"/>
  <c r="X8"/>
  <c r="AJ8" s="1"/>
  <c r="X3"/>
  <c r="AH3" s="1"/>
  <c r="X19"/>
  <c r="AH19" s="1"/>
  <c r="X14"/>
  <c r="AH14" s="1"/>
  <c r="X26"/>
  <c r="AJ26" s="1"/>
  <c r="X15"/>
  <c r="AJ32"/>
  <c r="AH32"/>
  <c r="AH26"/>
  <c r="AK26" s="1"/>
  <c r="AJ28"/>
  <c r="AH27"/>
  <c r="AK27" s="1"/>
  <c r="AJ19"/>
  <c r="AK19" s="1"/>
  <c r="AJ37"/>
  <c r="AK37" s="1"/>
  <c r="AH37"/>
  <c r="X35"/>
  <c r="AJ35" s="1"/>
  <c r="AH30"/>
  <c r="AJ3"/>
  <c r="AK3" s="1"/>
  <c r="AK13"/>
  <c r="AK36"/>
  <c r="AH17"/>
  <c r="AK16"/>
  <c r="AF11"/>
  <c r="AF28"/>
  <c r="AJ23"/>
  <c r="AG3"/>
  <c r="AF31"/>
  <c r="AJ17"/>
  <c r="AK17" s="1"/>
  <c r="AG12"/>
  <c r="AH22"/>
  <c r="AI36"/>
  <c r="AH23"/>
  <c r="AK23" s="1"/>
  <c r="AG8"/>
  <c r="AJ9"/>
  <c r="AG11" i="6"/>
  <c r="AG14"/>
  <c r="AG19"/>
  <c r="AK11"/>
  <c r="AH9"/>
  <c r="AH17"/>
  <c r="AJ19"/>
  <c r="AJ10"/>
  <c r="AH20"/>
  <c r="AF19"/>
  <c r="AF16"/>
  <c r="AK26"/>
  <c r="AH15"/>
  <c r="AG18"/>
  <c r="AG5"/>
  <c r="AI10"/>
  <c r="AF22"/>
  <c r="AJ23"/>
  <c r="AK23" s="1"/>
  <c r="AJ5"/>
  <c r="AK5" s="1"/>
  <c r="AK14"/>
  <c r="AK13"/>
  <c r="AJ6"/>
  <c r="AK6" s="1"/>
  <c r="AI16"/>
  <c r="AF10"/>
  <c r="AG10"/>
  <c r="AG22"/>
  <c r="AF37"/>
  <c r="AI22"/>
  <c r="AH16" i="4"/>
  <c r="AK16" s="1"/>
  <c r="AF16"/>
  <c r="Z38"/>
  <c r="AG38" s="1"/>
  <c r="Z28"/>
  <c r="AG28" s="1"/>
  <c r="Z16"/>
  <c r="AG16" s="1"/>
  <c r="Z3"/>
  <c r="Z23"/>
  <c r="AG23" s="1"/>
  <c r="Z14"/>
  <c r="AG14" s="1"/>
  <c r="AI19"/>
  <c r="AJ30"/>
  <c r="AF21"/>
  <c r="AI28"/>
  <c r="AF10"/>
  <c r="AH11"/>
  <c r="V38"/>
  <c r="V19"/>
  <c r="AH19" s="1"/>
  <c r="AK19" s="1"/>
  <c r="V13"/>
  <c r="AH13" s="1"/>
  <c r="AK13" s="1"/>
  <c r="V6"/>
  <c r="AH6" s="1"/>
  <c r="V10"/>
  <c r="AH10" s="1"/>
  <c r="AK10" s="1"/>
  <c r="V33"/>
  <c r="AH33" s="1"/>
  <c r="V23"/>
  <c r="AH23" s="1"/>
  <c r="V17"/>
  <c r="AH17" s="1"/>
  <c r="V4"/>
  <c r="AG11"/>
  <c r="AF14"/>
  <c r="AG3"/>
  <c r="AF8"/>
  <c r="AI34"/>
  <c r="AG32"/>
  <c r="AJ14"/>
  <c r="AI11"/>
  <c r="AH36"/>
  <c r="AG25"/>
  <c r="AI7"/>
  <c r="AG17" i="8"/>
  <c r="AG3"/>
  <c r="AI11"/>
  <c r="AK15"/>
  <c r="AK4"/>
  <c r="AH12"/>
  <c r="AJ9"/>
  <c r="AK9" s="1"/>
  <c r="AK22"/>
  <c r="AK14"/>
  <c r="AI15"/>
  <c r="AF21"/>
  <c r="AK36"/>
  <c r="AJ10"/>
  <c r="AK10" s="1"/>
  <c r="AF5"/>
  <c r="AJ8"/>
  <c r="AK8" s="1"/>
  <c r="AG5"/>
  <c r="AJ28"/>
  <c r="AK28" s="1"/>
  <c r="AF25"/>
  <c r="AG33"/>
  <c r="AH26"/>
  <c r="AH38"/>
  <c r="AK38" s="1"/>
  <c r="AG8"/>
  <c r="AK34"/>
  <c r="AK27"/>
  <c r="AG11"/>
  <c r="AF3"/>
  <c r="AG10"/>
  <c r="AI10"/>
  <c r="AI32"/>
  <c r="AG32"/>
  <c r="AH29"/>
  <c r="AI26"/>
  <c r="AG26"/>
  <c r="AI35"/>
  <c r="AI19"/>
  <c r="AG19"/>
  <c r="AG7"/>
  <c r="AI7"/>
  <c r="AI22"/>
  <c r="AG22"/>
  <c r="AF22"/>
  <c r="AI34"/>
  <c r="AG34"/>
  <c r="AJ29"/>
  <c r="AJ35"/>
  <c r="AK35" s="1"/>
  <c r="AF24"/>
  <c r="AI21"/>
  <c r="AG4"/>
  <c r="AI4"/>
  <c r="AF10"/>
  <c r="AF19"/>
  <c r="AI27"/>
  <c r="AG27"/>
  <c r="AI37"/>
  <c r="AG37"/>
  <c r="AF38"/>
  <c r="AF31"/>
  <c r="AI29"/>
  <c r="AG29"/>
  <c r="AK25"/>
  <c r="AI18"/>
  <c r="AF18"/>
  <c r="AI36"/>
  <c r="AI25"/>
  <c r="AG25"/>
  <c r="AK30"/>
  <c r="AF29"/>
  <c r="AG35"/>
  <c r="AG18"/>
  <c r="AI38"/>
  <c r="AG38"/>
  <c r="AI30"/>
  <c r="AI31"/>
  <c r="AF27"/>
  <c r="AF37"/>
  <c r="AI24"/>
  <c r="AG24"/>
  <c r="AK37"/>
  <c r="AG21"/>
  <c r="AG13"/>
  <c r="AI13"/>
  <c r="AG36"/>
  <c r="AG28"/>
  <c r="AK23"/>
  <c r="AH33"/>
  <c r="AF15"/>
  <c r="AG15"/>
  <c r="AF32"/>
  <c r="AG19" i="7"/>
  <c r="AG6"/>
  <c r="AH31"/>
  <c r="AJ25"/>
  <c r="AK25" s="1"/>
  <c r="AJ22"/>
  <c r="AH28"/>
  <c r="AJ18"/>
  <c r="AJ34"/>
  <c r="AK34" s="1"/>
  <c r="AJ30"/>
  <c r="AK30" s="1"/>
  <c r="AH29"/>
  <c r="AJ29"/>
  <c r="AK4"/>
  <c r="AG33"/>
  <c r="AG24"/>
  <c r="AJ11"/>
  <c r="AG7"/>
  <c r="AH9"/>
  <c r="AF7"/>
  <c r="AF27"/>
  <c r="AF37"/>
  <c r="AF36"/>
  <c r="AI23"/>
  <c r="AF10"/>
  <c r="AI11"/>
  <c r="AI7"/>
  <c r="AG4"/>
  <c r="AI15"/>
  <c r="AG10"/>
  <c r="AF26"/>
  <c r="AI35"/>
  <c r="AG5"/>
  <c r="AI38"/>
  <c r="AG38"/>
  <c r="AI32"/>
  <c r="AG32"/>
  <c r="AF25"/>
  <c r="AI27"/>
  <c r="AG27"/>
  <c r="AG36"/>
  <c r="AF32"/>
  <c r="AI24"/>
  <c r="AI28"/>
  <c r="AG28"/>
  <c r="AI21"/>
  <c r="AH6"/>
  <c r="AK6" s="1"/>
  <c r="AI29"/>
  <c r="AG29"/>
  <c r="AI30"/>
  <c r="AG30"/>
  <c r="AF38"/>
  <c r="AH24"/>
  <c r="AK24" s="1"/>
  <c r="AI31"/>
  <c r="AG31"/>
  <c r="AH11"/>
  <c r="AG20"/>
  <c r="AF29"/>
  <c r="AI25"/>
  <c r="AG25"/>
  <c r="AF30"/>
  <c r="AI22"/>
  <c r="AG22"/>
  <c r="AF22"/>
  <c r="AH38"/>
  <c r="AK38" s="1"/>
  <c r="AG35"/>
  <c r="AH12"/>
  <c r="AG4" i="6"/>
  <c r="AH28"/>
  <c r="AH30"/>
  <c r="AJ30"/>
  <c r="AJ16"/>
  <c r="AK16" s="1"/>
  <c r="AE16" s="1"/>
  <c r="AJ32"/>
  <c r="AK32" s="1"/>
  <c r="AF36"/>
  <c r="AF29"/>
  <c r="AF9"/>
  <c r="AF6"/>
  <c r="AF7"/>
  <c r="AG7"/>
  <c r="AK33"/>
  <c r="AJ35"/>
  <c r="AF12"/>
  <c r="AF35"/>
  <c r="AK34"/>
  <c r="AH10"/>
  <c r="AH4"/>
  <c r="AK4" s="1"/>
  <c r="AG6"/>
  <c r="AH38"/>
  <c r="AJ38"/>
  <c r="AI18"/>
  <c r="AF18"/>
  <c r="AI7"/>
  <c r="AH12"/>
  <c r="AK12" s="1"/>
  <c r="AH35"/>
  <c r="AJ21"/>
  <c r="AK21" s="1"/>
  <c r="AI6"/>
  <c r="AH19"/>
  <c r="AG3"/>
  <c r="AG21"/>
  <c r="AI21"/>
  <c r="AJ15"/>
  <c r="AH31"/>
  <c r="AK36"/>
  <c r="AI33"/>
  <c r="AG33"/>
  <c r="AH37"/>
  <c r="AK37" s="1"/>
  <c r="AG23"/>
  <c r="AI23"/>
  <c r="AI38"/>
  <c r="AG38"/>
  <c r="AF38"/>
  <c r="AI31"/>
  <c r="AG31"/>
  <c r="AI9"/>
  <c r="AG9"/>
  <c r="AG36"/>
  <c r="AI36"/>
  <c r="AF21"/>
  <c r="AI3"/>
  <c r="AF28"/>
  <c r="AI20"/>
  <c r="AF20"/>
  <c r="AG24"/>
  <c r="AG26"/>
  <c r="AI26"/>
  <c r="AG35"/>
  <c r="AI35"/>
  <c r="AJ28"/>
  <c r="AI37"/>
  <c r="AG37"/>
  <c r="AI34"/>
  <c r="AG34"/>
  <c r="AF15"/>
  <c r="AH8"/>
  <c r="AI30"/>
  <c r="AG30"/>
  <c r="AF30"/>
  <c r="AG28"/>
  <c r="AI28"/>
  <c r="AK27"/>
  <c r="AG27"/>
  <c r="AI27"/>
  <c r="AJ31"/>
  <c r="AH29"/>
  <c r="AK29" s="1"/>
  <c r="AI29"/>
  <c r="AG29"/>
  <c r="AG25"/>
  <c r="AI25"/>
  <c r="AI12"/>
  <c r="AG12"/>
  <c r="AF26"/>
  <c r="AF33"/>
  <c r="AJ31" i="4"/>
  <c r="AI25"/>
  <c r="AJ21"/>
  <c r="AK21" s="1"/>
  <c r="AG26"/>
  <c r="AG7"/>
  <c r="AG22"/>
  <c r="AI4"/>
  <c r="AG10"/>
  <c r="AF26"/>
  <c r="AI22"/>
  <c r="AF19"/>
  <c r="AH24"/>
  <c r="AI10"/>
  <c r="AH35"/>
  <c r="AF25"/>
  <c r="AK34"/>
  <c r="AH15"/>
  <c r="AK30"/>
  <c r="AG19"/>
  <c r="AF4"/>
  <c r="AF27"/>
  <c r="AJ15"/>
  <c r="AK15" s="1"/>
  <c r="AH4"/>
  <c r="AI16"/>
  <c r="AG8"/>
  <c r="AF31"/>
  <c r="AI31"/>
  <c r="AI18"/>
  <c r="AG18"/>
  <c r="AH31"/>
  <c r="AG21"/>
  <c r="AI21"/>
  <c r="AH37"/>
  <c r="AK37" s="1"/>
  <c r="AH26"/>
  <c r="AK26" s="1"/>
  <c r="AJ33"/>
  <c r="AG31"/>
  <c r="AI9"/>
  <c r="AF9"/>
  <c r="AI36"/>
  <c r="AG36"/>
  <c r="AH3"/>
  <c r="AH29"/>
  <c r="AK29" s="1"/>
  <c r="AG33"/>
  <c r="AI33"/>
  <c r="AG27"/>
  <c r="AI27"/>
  <c r="AG30"/>
  <c r="AI30"/>
  <c r="AF23"/>
  <c r="AI23"/>
  <c r="AF18"/>
  <c r="AG6"/>
  <c r="AF30"/>
  <c r="AF33"/>
  <c r="AH32"/>
  <c r="AK32" s="1"/>
  <c r="AB4" i="1"/>
  <c r="AB8"/>
  <c r="AB16"/>
  <c r="AB9"/>
  <c r="AB21"/>
  <c r="AB14"/>
  <c r="AB18"/>
  <c r="AB26"/>
  <c r="AB31"/>
  <c r="AB34"/>
  <c r="AB27"/>
  <c r="AB38"/>
  <c r="AA17"/>
  <c r="AA21"/>
  <c r="AA25"/>
  <c r="AA7"/>
  <c r="AA11"/>
  <c r="AA19"/>
  <c r="AA27"/>
  <c r="AA12"/>
  <c r="AA35"/>
  <c r="AA38"/>
  <c r="AA3"/>
  <c r="AA31"/>
  <c r="X4"/>
  <c r="X12"/>
  <c r="X16"/>
  <c r="X20"/>
  <c r="X24"/>
  <c r="X6"/>
  <c r="X22"/>
  <c r="X11"/>
  <c r="X31"/>
  <c r="AH31" s="1"/>
  <c r="X38"/>
  <c r="X29"/>
  <c r="X33"/>
  <c r="S9"/>
  <c r="S17"/>
  <c r="S6"/>
  <c r="S26"/>
  <c r="S3"/>
  <c r="S23"/>
  <c r="S20"/>
  <c r="S31"/>
  <c r="S37"/>
  <c r="S12"/>
  <c r="S28"/>
  <c r="S34"/>
  <c r="AD27"/>
  <c r="AD28"/>
  <c r="AD29"/>
  <c r="AD33"/>
  <c r="AD37"/>
  <c r="AD32"/>
  <c r="AD30"/>
  <c r="AD34"/>
  <c r="AD38"/>
  <c r="AD31"/>
  <c r="AD35"/>
  <c r="AD36"/>
  <c r="AC11"/>
  <c r="AC15"/>
  <c r="AC19"/>
  <c r="AC23"/>
  <c r="AC27"/>
  <c r="AC4"/>
  <c r="AC8"/>
  <c r="AC12"/>
  <c r="AC24"/>
  <c r="AC34"/>
  <c r="AC32"/>
  <c r="AC37"/>
  <c r="AB3"/>
  <c r="AB20"/>
  <c r="AB13"/>
  <c r="AB25"/>
  <c r="AB7"/>
  <c r="AB23"/>
  <c r="AB11"/>
  <c r="AB15"/>
  <c r="AB29"/>
  <c r="AB33"/>
  <c r="AB37"/>
  <c r="AB30"/>
  <c r="Z6"/>
  <c r="Z18"/>
  <c r="Z22"/>
  <c r="Z26"/>
  <c r="Z11"/>
  <c r="Z15"/>
  <c r="Z27"/>
  <c r="Z37"/>
  <c r="Z13"/>
  <c r="Z5"/>
  <c r="Z31"/>
  <c r="Z35"/>
  <c r="Y11"/>
  <c r="AL11" s="1"/>
  <c r="Y4"/>
  <c r="Y28"/>
  <c r="AL28" s="1"/>
  <c r="Y17"/>
  <c r="Y21"/>
  <c r="AL21" s="1"/>
  <c r="Y25"/>
  <c r="AL25" s="1"/>
  <c r="Y6"/>
  <c r="Y37"/>
  <c r="AL37" s="1"/>
  <c r="Y18"/>
  <c r="AL18" s="1"/>
  <c r="Y14"/>
  <c r="AL14" s="1"/>
  <c r="Y32"/>
  <c r="AL32" s="1"/>
  <c r="Y33"/>
  <c r="AL33" s="1"/>
  <c r="X3"/>
  <c r="X8"/>
  <c r="X21"/>
  <c r="X10"/>
  <c r="X14"/>
  <c r="X26"/>
  <c r="X35"/>
  <c r="X15"/>
  <c r="X28"/>
  <c r="X30"/>
  <c r="X19"/>
  <c r="X37"/>
  <c r="V14"/>
  <c r="V7"/>
  <c r="V11"/>
  <c r="V15"/>
  <c r="V20"/>
  <c r="AH20" s="1"/>
  <c r="V24"/>
  <c r="V28"/>
  <c r="V5"/>
  <c r="V21"/>
  <c r="V34"/>
  <c r="V36"/>
  <c r="V31"/>
  <c r="U7"/>
  <c r="U11"/>
  <c r="U23"/>
  <c r="U4"/>
  <c r="U12"/>
  <c r="U16"/>
  <c r="U28"/>
  <c r="U26"/>
  <c r="U30"/>
  <c r="U35"/>
  <c r="U18"/>
  <c r="U36"/>
  <c r="T3"/>
  <c r="T16"/>
  <c r="T13"/>
  <c r="T21"/>
  <c r="T6"/>
  <c r="T26"/>
  <c r="T19"/>
  <c r="T32"/>
  <c r="T36"/>
  <c r="T11"/>
  <c r="T34"/>
  <c r="T29"/>
  <c r="AC16"/>
  <c r="AC20"/>
  <c r="AC28"/>
  <c r="AC5"/>
  <c r="AC9"/>
  <c r="AC13"/>
  <c r="AC21"/>
  <c r="AC25"/>
  <c r="AC30"/>
  <c r="AC38"/>
  <c r="AC6"/>
  <c r="AC35"/>
  <c r="Y7"/>
  <c r="AL7" s="1"/>
  <c r="Y15"/>
  <c r="AL15" s="1"/>
  <c r="Y19"/>
  <c r="AL19" s="1"/>
  <c r="Y12"/>
  <c r="AL12" s="1"/>
  <c r="Y5"/>
  <c r="AL5" s="1"/>
  <c r="Y9"/>
  <c r="AL9" s="1"/>
  <c r="Y22"/>
  <c r="AL22" s="1"/>
  <c r="Y30"/>
  <c r="AL30" s="1"/>
  <c r="Y34"/>
  <c r="AL34" s="1"/>
  <c r="Y38"/>
  <c r="AL38" s="1"/>
  <c r="Y26"/>
  <c r="AL26" s="1"/>
  <c r="Y29"/>
  <c r="AL29" s="1"/>
  <c r="W13"/>
  <c r="W17"/>
  <c r="W18"/>
  <c r="W22"/>
  <c r="W11"/>
  <c r="W28"/>
  <c r="W3"/>
  <c r="W8"/>
  <c r="W24"/>
  <c r="W30"/>
  <c r="W34"/>
  <c r="W38"/>
  <c r="T4"/>
  <c r="T20"/>
  <c r="T24"/>
  <c r="T9"/>
  <c r="T17"/>
  <c r="T14"/>
  <c r="T22"/>
  <c r="T35"/>
  <c r="T27"/>
  <c r="T30"/>
  <c r="T7"/>
  <c r="T37"/>
  <c r="AD18"/>
  <c r="AD22"/>
  <c r="AD26"/>
  <c r="AD15"/>
  <c r="AD19"/>
  <c r="AD23"/>
  <c r="AD16"/>
  <c r="AD20"/>
  <c r="AD24"/>
  <c r="AD17"/>
  <c r="AD21"/>
  <c r="AD25"/>
  <c r="AC7"/>
  <c r="AC3"/>
  <c r="AC17"/>
  <c r="AC18"/>
  <c r="AC33"/>
  <c r="AC22"/>
  <c r="AC31"/>
  <c r="AC14"/>
  <c r="AC10"/>
  <c r="AC26"/>
  <c r="AC36"/>
  <c r="AC29"/>
  <c r="AA5"/>
  <c r="AA6"/>
  <c r="AA10"/>
  <c r="AA14"/>
  <c r="AA18"/>
  <c r="AA23"/>
  <c r="AA16"/>
  <c r="AA29"/>
  <c r="AA37"/>
  <c r="AA24"/>
  <c r="AA30"/>
  <c r="AA34"/>
  <c r="Z10"/>
  <c r="Z4"/>
  <c r="Z8"/>
  <c r="Z12"/>
  <c r="Z20"/>
  <c r="Z17"/>
  <c r="Z29"/>
  <c r="Z36"/>
  <c r="Z21"/>
  <c r="Z30"/>
  <c r="Z34"/>
  <c r="Z25"/>
  <c r="Y23"/>
  <c r="Y27"/>
  <c r="Y3"/>
  <c r="Y8"/>
  <c r="Y16"/>
  <c r="Y20"/>
  <c r="Y24"/>
  <c r="Y13"/>
  <c r="Y10"/>
  <c r="Y31"/>
  <c r="Y35"/>
  <c r="Y36"/>
  <c r="W5"/>
  <c r="W21"/>
  <c r="W10"/>
  <c r="W26"/>
  <c r="W7"/>
  <c r="W27"/>
  <c r="W16"/>
  <c r="AJ16" s="1"/>
  <c r="W32"/>
  <c r="W20"/>
  <c r="W33"/>
  <c r="W37"/>
  <c r="W12"/>
  <c r="V6"/>
  <c r="V10"/>
  <c r="V26"/>
  <c r="V19"/>
  <c r="V23"/>
  <c r="V27"/>
  <c r="V4"/>
  <c r="V33"/>
  <c r="V17"/>
  <c r="V30"/>
  <c r="V38"/>
  <c r="V13"/>
  <c r="U15"/>
  <c r="U27"/>
  <c r="U3"/>
  <c r="U20"/>
  <c r="U25"/>
  <c r="U10"/>
  <c r="U34"/>
  <c r="U38"/>
  <c r="U22"/>
  <c r="U14"/>
  <c r="U6"/>
  <c r="U32"/>
  <c r="S5"/>
  <c r="S25"/>
  <c r="S14"/>
  <c r="S22"/>
  <c r="S11"/>
  <c r="S19"/>
  <c r="S27"/>
  <c r="S36"/>
  <c r="S8"/>
  <c r="S33"/>
  <c r="S30"/>
  <c r="S16"/>
  <c r="R14"/>
  <c r="R26"/>
  <c r="R11"/>
  <c r="R23"/>
  <c r="R8"/>
  <c r="R20"/>
  <c r="R29"/>
  <c r="R5"/>
  <c r="R32"/>
  <c r="R38"/>
  <c r="R17"/>
  <c r="R35"/>
  <c r="U19"/>
  <c r="U8"/>
  <c r="U24"/>
  <c r="U5"/>
  <c r="U9"/>
  <c r="U13"/>
  <c r="U17"/>
  <c r="U21"/>
  <c r="U29"/>
  <c r="U31"/>
  <c r="U33"/>
  <c r="U37"/>
  <c r="R10"/>
  <c r="R22"/>
  <c r="R4"/>
  <c r="R7"/>
  <c r="R19"/>
  <c r="R16"/>
  <c r="R28"/>
  <c r="R25"/>
  <c r="R37"/>
  <c r="R13"/>
  <c r="R34"/>
  <c r="R31"/>
  <c r="AD6"/>
  <c r="AD10"/>
  <c r="AD14"/>
  <c r="AD7"/>
  <c r="AD11"/>
  <c r="AD3"/>
  <c r="AD4"/>
  <c r="AD8"/>
  <c r="AD12"/>
  <c r="AD13"/>
  <c r="AD9"/>
  <c r="AD5"/>
  <c r="AB12"/>
  <c r="AB24"/>
  <c r="AB5"/>
  <c r="AB17"/>
  <c r="AB6"/>
  <c r="AB10"/>
  <c r="AB22"/>
  <c r="AB35"/>
  <c r="AB32"/>
  <c r="AB36"/>
  <c r="AB19"/>
  <c r="AB28"/>
  <c r="AA9"/>
  <c r="AA13"/>
  <c r="AA22"/>
  <c r="AA26"/>
  <c r="AA15"/>
  <c r="AA32"/>
  <c r="AA36"/>
  <c r="AA33"/>
  <c r="AA8"/>
  <c r="AA4"/>
  <c r="AA20"/>
  <c r="AA28"/>
  <c r="Z14"/>
  <c r="Z7"/>
  <c r="Z19"/>
  <c r="Z23"/>
  <c r="Z3"/>
  <c r="Z16"/>
  <c r="Z24"/>
  <c r="Z28"/>
  <c r="Z33"/>
  <c r="Z38"/>
  <c r="Z9"/>
  <c r="Z32"/>
  <c r="X5"/>
  <c r="X9"/>
  <c r="X13"/>
  <c r="X17"/>
  <c r="X25"/>
  <c r="X18"/>
  <c r="X27"/>
  <c r="X32"/>
  <c r="X36"/>
  <c r="AH36" s="1"/>
  <c r="X7"/>
  <c r="X23"/>
  <c r="X34"/>
  <c r="W9"/>
  <c r="W25"/>
  <c r="W6"/>
  <c r="W14"/>
  <c r="W15"/>
  <c r="W19"/>
  <c r="W23"/>
  <c r="AJ23" s="1"/>
  <c r="W36"/>
  <c r="W4"/>
  <c r="AJ4" s="1"/>
  <c r="W29"/>
  <c r="AJ29" s="1"/>
  <c r="W31"/>
  <c r="W35"/>
  <c r="V18"/>
  <c r="V22"/>
  <c r="V3"/>
  <c r="V8"/>
  <c r="V12"/>
  <c r="V16"/>
  <c r="V29"/>
  <c r="V37"/>
  <c r="V9"/>
  <c r="V25"/>
  <c r="V32"/>
  <c r="V35"/>
  <c r="T8"/>
  <c r="T12"/>
  <c r="T5"/>
  <c r="T25"/>
  <c r="T10"/>
  <c r="T18"/>
  <c r="T15"/>
  <c r="T31"/>
  <c r="T28"/>
  <c r="T38"/>
  <c r="T23"/>
  <c r="T33"/>
  <c r="S13"/>
  <c r="S21"/>
  <c r="S10"/>
  <c r="S18"/>
  <c r="S7"/>
  <c r="S15"/>
  <c r="S4"/>
  <c r="AF4" s="1"/>
  <c r="S32"/>
  <c r="S24"/>
  <c r="S29"/>
  <c r="AF29" s="1"/>
  <c r="S38"/>
  <c r="S35"/>
  <c r="AI35" s="1"/>
  <c r="AJ36"/>
  <c r="AL4"/>
  <c r="AL6"/>
  <c r="AL17"/>
  <c r="AI16"/>
  <c r="AP40" i="40" l="1"/>
  <c r="AG32" i="39"/>
  <c r="AI32"/>
  <c r="AI29"/>
  <c r="AG29"/>
  <c r="AK26"/>
  <c r="AI4"/>
  <c r="AG4"/>
  <c r="AF25"/>
  <c r="AG3"/>
  <c r="AI3"/>
  <c r="AG21"/>
  <c r="AI21"/>
  <c r="AK18"/>
  <c r="AH12"/>
  <c r="AH29"/>
  <c r="AJ16"/>
  <c r="AJ33"/>
  <c r="AF10"/>
  <c r="AF21"/>
  <c r="AF32"/>
  <c r="AK7"/>
  <c r="AK21"/>
  <c r="AJ31"/>
  <c r="AJ35"/>
  <c r="AJ14"/>
  <c r="AK14" s="1"/>
  <c r="AG8"/>
  <c r="AI8"/>
  <c r="AI14"/>
  <c r="AG14"/>
  <c r="AI26"/>
  <c r="AG26"/>
  <c r="AF23"/>
  <c r="AH6"/>
  <c r="AK23"/>
  <c r="AH30"/>
  <c r="AJ11"/>
  <c r="AJ30"/>
  <c r="AG22"/>
  <c r="AI22"/>
  <c r="AG13"/>
  <c r="AI13"/>
  <c r="AE13" s="1"/>
  <c r="AI37"/>
  <c r="AG37"/>
  <c r="AE37" s="1"/>
  <c r="AF11"/>
  <c r="AF22"/>
  <c r="AG36"/>
  <c r="AI36"/>
  <c r="AG18"/>
  <c r="AI18"/>
  <c r="AE18" s="1"/>
  <c r="AI33"/>
  <c r="AG33"/>
  <c r="AE33" s="1"/>
  <c r="AH22"/>
  <c r="AK32"/>
  <c r="AJ12"/>
  <c r="AJ20"/>
  <c r="AF29"/>
  <c r="AH11"/>
  <c r="AK11" s="1"/>
  <c r="AH20"/>
  <c r="AK34"/>
  <c r="AJ4"/>
  <c r="AK4" s="1"/>
  <c r="AJ19"/>
  <c r="AG11"/>
  <c r="AI11"/>
  <c r="AI20"/>
  <c r="AG20"/>
  <c r="AI38"/>
  <c r="AG38"/>
  <c r="AF3"/>
  <c r="AF20"/>
  <c r="AE26"/>
  <c r="AH10"/>
  <c r="AK10" s="1"/>
  <c r="AH17"/>
  <c r="AK17" s="1"/>
  <c r="AH38"/>
  <c r="AJ22"/>
  <c r="AG28"/>
  <c r="AI28"/>
  <c r="AI19"/>
  <c r="AG19"/>
  <c r="AI34"/>
  <c r="AG34"/>
  <c r="AF5"/>
  <c r="AF19"/>
  <c r="AI6"/>
  <c r="AG6"/>
  <c r="AI24"/>
  <c r="AG24"/>
  <c r="AI30"/>
  <c r="AG30"/>
  <c r="AJ15"/>
  <c r="AK15" s="1"/>
  <c r="AG5"/>
  <c r="AI5"/>
  <c r="AH19"/>
  <c r="AK19" s="1"/>
  <c r="AJ8"/>
  <c r="AG10"/>
  <c r="AI10"/>
  <c r="AI25"/>
  <c r="AG25"/>
  <c r="AG12"/>
  <c r="AI12"/>
  <c r="AH8"/>
  <c r="AK8" s="1"/>
  <c r="AK16"/>
  <c r="AK35"/>
  <c r="AJ5"/>
  <c r="AK5" s="1"/>
  <c r="AJ27"/>
  <c r="AF4"/>
  <c r="AH28"/>
  <c r="AK28" s="1"/>
  <c r="AH24"/>
  <c r="AH31"/>
  <c r="AK31" s="1"/>
  <c r="AJ6"/>
  <c r="AJ29"/>
  <c r="AI23"/>
  <c r="AG23"/>
  <c r="AG17"/>
  <c r="AI17"/>
  <c r="AG35"/>
  <c r="AI35"/>
  <c r="AF17"/>
  <c r="AE34"/>
  <c r="AK13"/>
  <c r="AH33"/>
  <c r="AK33" s="1"/>
  <c r="AH27"/>
  <c r="AJ3"/>
  <c r="AK3" s="1"/>
  <c r="AJ24"/>
  <c r="AJ38"/>
  <c r="AG7"/>
  <c r="AI7"/>
  <c r="AG16"/>
  <c r="AI16"/>
  <c r="AG31"/>
  <c r="AI31"/>
  <c r="AF16"/>
  <c r="AG9"/>
  <c r="AE9" s="1"/>
  <c r="AI9"/>
  <c r="AG15"/>
  <c r="AE15" s="1"/>
  <c r="AI15"/>
  <c r="AG27"/>
  <c r="AI27"/>
  <c r="AJ17" i="38"/>
  <c r="AG5"/>
  <c r="AH17"/>
  <c r="AH27"/>
  <c r="AF37"/>
  <c r="AJ7"/>
  <c r="AG29"/>
  <c r="AF32"/>
  <c r="AG23"/>
  <c r="AF30"/>
  <c r="AJ9"/>
  <c r="AJ5"/>
  <c r="AI8"/>
  <c r="AF27"/>
  <c r="AJ18"/>
  <c r="AG32"/>
  <c r="AH37"/>
  <c r="AG38"/>
  <c r="AH15"/>
  <c r="AH21"/>
  <c r="AH20"/>
  <c r="AF7"/>
  <c r="AI3"/>
  <c r="AG3"/>
  <c r="AF6"/>
  <c r="AK32"/>
  <c r="AK20"/>
  <c r="AG28"/>
  <c r="AI28"/>
  <c r="AK17"/>
  <c r="AH33"/>
  <c r="AG36"/>
  <c r="AI36"/>
  <c r="AG21"/>
  <c r="AI21"/>
  <c r="AI33"/>
  <c r="AG33"/>
  <c r="AF17"/>
  <c r="AG17"/>
  <c r="AI17"/>
  <c r="AJ16"/>
  <c r="AJ33"/>
  <c r="AE32"/>
  <c r="AJ19"/>
  <c r="AH8"/>
  <c r="AK25"/>
  <c r="AJ13"/>
  <c r="AK13" s="1"/>
  <c r="AE13" s="1"/>
  <c r="AJ34"/>
  <c r="AH5"/>
  <c r="AK5" s="1"/>
  <c r="AH28"/>
  <c r="AI10"/>
  <c r="AG10"/>
  <c r="AG4"/>
  <c r="AI4"/>
  <c r="AF4"/>
  <c r="AI37"/>
  <c r="AG37"/>
  <c r="AG6"/>
  <c r="AI6"/>
  <c r="AG24"/>
  <c r="AI24"/>
  <c r="AE10"/>
  <c r="AK16"/>
  <c r="AK21"/>
  <c r="AE21" s="1"/>
  <c r="AI7"/>
  <c r="AG7"/>
  <c r="AI25"/>
  <c r="AG25"/>
  <c r="AK6"/>
  <c r="AH4"/>
  <c r="AH26"/>
  <c r="AG11"/>
  <c r="AI20"/>
  <c r="AI9"/>
  <c r="AG9"/>
  <c r="AG15"/>
  <c r="AI15"/>
  <c r="AI30"/>
  <c r="AG30"/>
  <c r="AE30" s="1"/>
  <c r="AF9"/>
  <c r="AF15"/>
  <c r="AF36"/>
  <c r="AJ4"/>
  <c r="AJ14"/>
  <c r="AJ23"/>
  <c r="AK23" s="1"/>
  <c r="AH9"/>
  <c r="AK9" s="1"/>
  <c r="AH18"/>
  <c r="AK18" s="1"/>
  <c r="AH29"/>
  <c r="AK29" s="1"/>
  <c r="AI5"/>
  <c r="AE5" s="1"/>
  <c r="AJ24"/>
  <c r="AK24" s="1"/>
  <c r="AJ22"/>
  <c r="AJ38"/>
  <c r="AH7"/>
  <c r="AK7" s="1"/>
  <c r="AH36"/>
  <c r="AH34"/>
  <c r="AK34" s="1"/>
  <c r="AG13"/>
  <c r="AI13"/>
  <c r="AI22"/>
  <c r="AG22"/>
  <c r="AI34"/>
  <c r="AG34"/>
  <c r="AK38"/>
  <c r="AE38" s="1"/>
  <c r="AF3"/>
  <c r="AH35"/>
  <c r="AK15"/>
  <c r="AE29"/>
  <c r="AH19"/>
  <c r="AK19" s="1"/>
  <c r="AK30"/>
  <c r="AI11"/>
  <c r="AG20"/>
  <c r="AI12"/>
  <c r="AG12"/>
  <c r="AI18"/>
  <c r="AG18"/>
  <c r="AE18" s="1"/>
  <c r="AG27"/>
  <c r="AE27" s="1"/>
  <c r="AI27"/>
  <c r="AF12"/>
  <c r="AE34"/>
  <c r="AJ12"/>
  <c r="AJ27"/>
  <c r="AK27" s="1"/>
  <c r="AJ26"/>
  <c r="AF24"/>
  <c r="AF25"/>
  <c r="AJ35"/>
  <c r="AJ36"/>
  <c r="AG8"/>
  <c r="AH12"/>
  <c r="AK12" s="1"/>
  <c r="AH22"/>
  <c r="AK22" s="1"/>
  <c r="AK37"/>
  <c r="AG26"/>
  <c r="AJ8"/>
  <c r="AJ3"/>
  <c r="AK3" s="1"/>
  <c r="AJ28"/>
  <c r="AH11"/>
  <c r="AK11" s="1"/>
  <c r="AH14"/>
  <c r="AK14" s="1"/>
  <c r="AH31"/>
  <c r="AK31" s="1"/>
  <c r="AG16"/>
  <c r="AE16" s="1"/>
  <c r="AI16"/>
  <c r="AI19"/>
  <c r="AG19"/>
  <c r="AG31"/>
  <c r="AI31"/>
  <c r="AI25" i="37"/>
  <c r="AG25"/>
  <c r="AG9"/>
  <c r="AI9"/>
  <c r="AG21"/>
  <c r="AI21"/>
  <c r="AK36"/>
  <c r="AJ20"/>
  <c r="AI29"/>
  <c r="AG29"/>
  <c r="AF21"/>
  <c r="AK9"/>
  <c r="AG7"/>
  <c r="AI7"/>
  <c r="AG10"/>
  <c r="AI10"/>
  <c r="AI37"/>
  <c r="AG37"/>
  <c r="AF16"/>
  <c r="AF25"/>
  <c r="AF23"/>
  <c r="AF28"/>
  <c r="AG12"/>
  <c r="AI12"/>
  <c r="AG18"/>
  <c r="AI18"/>
  <c r="AG27"/>
  <c r="AI27"/>
  <c r="AH4"/>
  <c r="AK23"/>
  <c r="AH11"/>
  <c r="AK11" s="1"/>
  <c r="AH14"/>
  <c r="AK21"/>
  <c r="AJ16"/>
  <c r="AJ31"/>
  <c r="AJ15"/>
  <c r="AK15" s="1"/>
  <c r="AJ36"/>
  <c r="AG8"/>
  <c r="AE8" s="1"/>
  <c r="AI8"/>
  <c r="AG32"/>
  <c r="AI32"/>
  <c r="AG26"/>
  <c r="AI26"/>
  <c r="AE7"/>
  <c r="AI4"/>
  <c r="AG4"/>
  <c r="AG6"/>
  <c r="AI6"/>
  <c r="AJ4"/>
  <c r="AG5"/>
  <c r="AE5" s="1"/>
  <c r="AI5"/>
  <c r="AI23"/>
  <c r="AG23"/>
  <c r="AF29"/>
  <c r="AK18"/>
  <c r="AK32"/>
  <c r="AJ22"/>
  <c r="AJ34"/>
  <c r="AG13"/>
  <c r="AE13" s="1"/>
  <c r="AI13"/>
  <c r="AI19"/>
  <c r="AG19"/>
  <c r="AI34"/>
  <c r="AG34"/>
  <c r="AF22"/>
  <c r="AF37"/>
  <c r="AG36"/>
  <c r="AE36" s="1"/>
  <c r="AI36"/>
  <c r="AI24"/>
  <c r="AG24"/>
  <c r="AE24" s="1"/>
  <c r="AI33"/>
  <c r="AE33" s="1"/>
  <c r="AG33"/>
  <c r="AK13"/>
  <c r="AK27"/>
  <c r="AE27" s="1"/>
  <c r="AK30"/>
  <c r="AH5"/>
  <c r="AK5" s="1"/>
  <c r="AH20"/>
  <c r="AK20" s="1"/>
  <c r="AH34"/>
  <c r="AK34" s="1"/>
  <c r="AJ10"/>
  <c r="AK10" s="1"/>
  <c r="AJ26"/>
  <c r="AK26" s="1"/>
  <c r="AJ33"/>
  <c r="AK33" s="1"/>
  <c r="AJ6"/>
  <c r="AJ35"/>
  <c r="AK35" s="1"/>
  <c r="AJ25"/>
  <c r="AK25" s="1"/>
  <c r="AI14"/>
  <c r="AG14"/>
  <c r="AI20"/>
  <c r="AE20" s="1"/>
  <c r="AG20"/>
  <c r="AI38"/>
  <c r="AG38"/>
  <c r="AG22"/>
  <c r="AI22"/>
  <c r="AH22"/>
  <c r="AK22" s="1"/>
  <c r="AK16"/>
  <c r="AG28"/>
  <c r="AI28"/>
  <c r="AG16"/>
  <c r="AI16"/>
  <c r="AG31"/>
  <c r="AI31"/>
  <c r="AF34"/>
  <c r="AI3"/>
  <c r="AG3"/>
  <c r="AG15"/>
  <c r="AI15"/>
  <c r="AI30"/>
  <c r="AE30" s="1"/>
  <c r="AG30"/>
  <c r="AH6"/>
  <c r="AH17"/>
  <c r="AK17" s="1"/>
  <c r="AH38"/>
  <c r="AK38" s="1"/>
  <c r="AK28"/>
  <c r="AH24"/>
  <c r="AK24" s="1"/>
  <c r="AH31"/>
  <c r="AK31" s="1"/>
  <c r="AJ12"/>
  <c r="AK12" s="1"/>
  <c r="AJ37"/>
  <c r="AK37" s="1"/>
  <c r="AJ14"/>
  <c r="AJ19"/>
  <c r="AK19" s="1"/>
  <c r="AJ29"/>
  <c r="AK29" s="1"/>
  <c r="AG11"/>
  <c r="AE11" s="1"/>
  <c r="AI11"/>
  <c r="AG17"/>
  <c r="AI17"/>
  <c r="AG35"/>
  <c r="AI35"/>
  <c r="AF16" i="36"/>
  <c r="AF25"/>
  <c r="AF11"/>
  <c r="AJ4"/>
  <c r="AK4" s="1"/>
  <c r="AJ36"/>
  <c r="AF10"/>
  <c r="AJ7"/>
  <c r="AJ16"/>
  <c r="AH12"/>
  <c r="AK12" s="1"/>
  <c r="AH37"/>
  <c r="AF14"/>
  <c r="AF30"/>
  <c r="AF29"/>
  <c r="AI15"/>
  <c r="AG15"/>
  <c r="AI33"/>
  <c r="AG33"/>
  <c r="AH28"/>
  <c r="AJ19"/>
  <c r="AK19" s="1"/>
  <c r="AF15"/>
  <c r="AG8"/>
  <c r="AI8"/>
  <c r="AG32"/>
  <c r="AI32"/>
  <c r="AI38"/>
  <c r="AG38"/>
  <c r="AG7"/>
  <c r="AI7"/>
  <c r="AI34"/>
  <c r="AG34"/>
  <c r="AJ28"/>
  <c r="AF28"/>
  <c r="AF8"/>
  <c r="AG36"/>
  <c r="AI36"/>
  <c r="AI21"/>
  <c r="AG21"/>
  <c r="AI30"/>
  <c r="AG30"/>
  <c r="AH14"/>
  <c r="AH15"/>
  <c r="AK31"/>
  <c r="AJ9"/>
  <c r="AJ23"/>
  <c r="AK23" s="1"/>
  <c r="AJ25"/>
  <c r="AF21"/>
  <c r="AK6"/>
  <c r="AJ10"/>
  <c r="AK10" s="1"/>
  <c r="AJ21"/>
  <c r="AJ37"/>
  <c r="AG20"/>
  <c r="AI20"/>
  <c r="AG23"/>
  <c r="AI23"/>
  <c r="AG35"/>
  <c r="AI35"/>
  <c r="AH3"/>
  <c r="AH32"/>
  <c r="AH35"/>
  <c r="AI4"/>
  <c r="AG4"/>
  <c r="AG19"/>
  <c r="AI19"/>
  <c r="AG31"/>
  <c r="AE31" s="1"/>
  <c r="AI31"/>
  <c r="AJ11"/>
  <c r="AJ17"/>
  <c r="AK17" s="1"/>
  <c r="AJ30"/>
  <c r="AK30" s="1"/>
  <c r="AE30" s="1"/>
  <c r="AJ8"/>
  <c r="AF12"/>
  <c r="AF33"/>
  <c r="AG9"/>
  <c r="AI9"/>
  <c r="AI3"/>
  <c r="AG3"/>
  <c r="AG27"/>
  <c r="AI27"/>
  <c r="AH5"/>
  <c r="AH20"/>
  <c r="AH21"/>
  <c r="AK21" s="1"/>
  <c r="AJ35"/>
  <c r="AJ29"/>
  <c r="AF18"/>
  <c r="AF38"/>
  <c r="AJ27"/>
  <c r="AK27" s="1"/>
  <c r="AJ26"/>
  <c r="AK26" s="1"/>
  <c r="AG11"/>
  <c r="AI11"/>
  <c r="AI14"/>
  <c r="AG14"/>
  <c r="AI29"/>
  <c r="AG29"/>
  <c r="AH8"/>
  <c r="AK8" s="1"/>
  <c r="AK16"/>
  <c r="AH25"/>
  <c r="AK25" s="1"/>
  <c r="AG10"/>
  <c r="AI10"/>
  <c r="AI16"/>
  <c r="AG16"/>
  <c r="AE16" s="1"/>
  <c r="AI25"/>
  <c r="AG25"/>
  <c r="AE25" s="1"/>
  <c r="AJ13"/>
  <c r="AJ18"/>
  <c r="AJ34"/>
  <c r="AK33"/>
  <c r="AG12"/>
  <c r="AI12"/>
  <c r="AK11"/>
  <c r="AH34"/>
  <c r="AK34" s="1"/>
  <c r="AK37"/>
  <c r="AI28"/>
  <c r="AG28"/>
  <c r="AF34"/>
  <c r="AE34" s="1"/>
  <c r="AK13"/>
  <c r="AI24"/>
  <c r="AG24"/>
  <c r="AG6"/>
  <c r="AI6"/>
  <c r="AI18"/>
  <c r="AG18"/>
  <c r="AH7"/>
  <c r="AK7" s="1"/>
  <c r="AK24"/>
  <c r="AH36"/>
  <c r="AK36" s="1"/>
  <c r="AJ14"/>
  <c r="AJ15"/>
  <c r="AF7"/>
  <c r="AE7" s="1"/>
  <c r="AF24"/>
  <c r="AJ5"/>
  <c r="AJ20"/>
  <c r="AJ32"/>
  <c r="AG5"/>
  <c r="AI5"/>
  <c r="AI17"/>
  <c r="AG17"/>
  <c r="AG26"/>
  <c r="AE26" s="1"/>
  <c r="AI26"/>
  <c r="AH9"/>
  <c r="AH18"/>
  <c r="AK18" s="1"/>
  <c r="AH29"/>
  <c r="AG13"/>
  <c r="AI13"/>
  <c r="AI22"/>
  <c r="AG22"/>
  <c r="AI37"/>
  <c r="AG37"/>
  <c r="AJ3"/>
  <c r="AJ22"/>
  <c r="AK22" s="1"/>
  <c r="AJ38"/>
  <c r="AK38" s="1"/>
  <c r="AH29" i="35"/>
  <c r="AH24"/>
  <c r="AF8"/>
  <c r="AF22"/>
  <c r="AJ36"/>
  <c r="AF37"/>
  <c r="AH19"/>
  <c r="AJ7"/>
  <c r="AK7" s="1"/>
  <c r="AJ16"/>
  <c r="AJ33"/>
  <c r="AK16"/>
  <c r="AG7"/>
  <c r="AE7" s="1"/>
  <c r="AI7"/>
  <c r="AI4"/>
  <c r="AG4"/>
  <c r="AI37"/>
  <c r="AG37"/>
  <c r="AH8"/>
  <c r="AK8" s="1"/>
  <c r="AJ8"/>
  <c r="AJ30"/>
  <c r="AG12"/>
  <c r="AI12"/>
  <c r="AG6"/>
  <c r="AI6"/>
  <c r="AE6" s="1"/>
  <c r="AI33"/>
  <c r="AG33"/>
  <c r="AG5"/>
  <c r="AI5"/>
  <c r="AE5" s="1"/>
  <c r="AG32"/>
  <c r="AI32"/>
  <c r="AI26"/>
  <c r="AG26"/>
  <c r="AH14"/>
  <c r="AK24"/>
  <c r="AF10"/>
  <c r="AF15"/>
  <c r="AF32"/>
  <c r="AF25"/>
  <c r="AJ14"/>
  <c r="AJ35"/>
  <c r="AF9"/>
  <c r="AH4"/>
  <c r="AH30"/>
  <c r="AK30" s="1"/>
  <c r="AG10"/>
  <c r="AI10"/>
  <c r="AG15"/>
  <c r="AI15"/>
  <c r="AG11"/>
  <c r="AI11"/>
  <c r="AG17"/>
  <c r="AI17"/>
  <c r="AI29"/>
  <c r="AG29"/>
  <c r="AF28"/>
  <c r="AH13"/>
  <c r="AK13" s="1"/>
  <c r="AG16"/>
  <c r="AI16"/>
  <c r="AI22"/>
  <c r="AG22"/>
  <c r="AI34"/>
  <c r="AG34"/>
  <c r="AK3"/>
  <c r="AH22"/>
  <c r="AJ11"/>
  <c r="AJ34"/>
  <c r="AG36"/>
  <c r="AI36"/>
  <c r="AG21"/>
  <c r="AI21"/>
  <c r="AI30"/>
  <c r="AG30"/>
  <c r="AG8"/>
  <c r="AE8" s="1"/>
  <c r="AI8"/>
  <c r="AI23"/>
  <c r="AG23"/>
  <c r="AI38"/>
  <c r="AG38"/>
  <c r="AH11"/>
  <c r="AK11" s="1"/>
  <c r="AK28"/>
  <c r="AH34"/>
  <c r="AF13"/>
  <c r="AF21"/>
  <c r="AF29"/>
  <c r="AF11"/>
  <c r="AF27"/>
  <c r="AF33"/>
  <c r="AJ9"/>
  <c r="AK9" s="1"/>
  <c r="AJ15"/>
  <c r="AJ25"/>
  <c r="AF12"/>
  <c r="AF23"/>
  <c r="AF26"/>
  <c r="AH6"/>
  <c r="AK6" s="1"/>
  <c r="AH23"/>
  <c r="AK23" s="1"/>
  <c r="AH38"/>
  <c r="AJ10"/>
  <c r="AK10" s="1"/>
  <c r="AJ21"/>
  <c r="AJ37"/>
  <c r="AG28"/>
  <c r="AI28"/>
  <c r="AI25"/>
  <c r="AG25"/>
  <c r="AK25"/>
  <c r="AG9"/>
  <c r="AI9"/>
  <c r="AI24"/>
  <c r="AG24"/>
  <c r="AK15"/>
  <c r="AE16"/>
  <c r="AJ4"/>
  <c r="AF17"/>
  <c r="AG13"/>
  <c r="AI13"/>
  <c r="AI19"/>
  <c r="AG19"/>
  <c r="AG31"/>
  <c r="AI31"/>
  <c r="AK32"/>
  <c r="AH35"/>
  <c r="AK35" s="1"/>
  <c r="AJ22"/>
  <c r="AJ38"/>
  <c r="AI3"/>
  <c r="AG3"/>
  <c r="AI18"/>
  <c r="AG18"/>
  <c r="AG27"/>
  <c r="AI27"/>
  <c r="AG14"/>
  <c r="AI14"/>
  <c r="AG20"/>
  <c r="AI20"/>
  <c r="AG35"/>
  <c r="AI35"/>
  <c r="AK21"/>
  <c r="AK36"/>
  <c r="AH31"/>
  <c r="AF24"/>
  <c r="AF18"/>
  <c r="AF38"/>
  <c r="AF14"/>
  <c r="AF19"/>
  <c r="AF30"/>
  <c r="AJ31"/>
  <c r="AJ19"/>
  <c r="AK19" s="1"/>
  <c r="AJ29"/>
  <c r="AK29" s="1"/>
  <c r="AF3"/>
  <c r="AF31"/>
  <c r="AF34"/>
  <c r="AH17"/>
  <c r="AK17" s="1"/>
  <c r="AH33"/>
  <c r="AK33" s="1"/>
  <c r="AH27"/>
  <c r="AK27" s="1"/>
  <c r="AJ12"/>
  <c r="AK12" s="1"/>
  <c r="AJ27"/>
  <c r="AJ26"/>
  <c r="AK26" s="1"/>
  <c r="AF26" i="34"/>
  <c r="AG32"/>
  <c r="AI32"/>
  <c r="AK36"/>
  <c r="AG22"/>
  <c r="AI22"/>
  <c r="AF10"/>
  <c r="AF5"/>
  <c r="AE5" s="1"/>
  <c r="AG9"/>
  <c r="AI9"/>
  <c r="AK3"/>
  <c r="AK25"/>
  <c r="AG8"/>
  <c r="AI8"/>
  <c r="AI14"/>
  <c r="AG14"/>
  <c r="AI26"/>
  <c r="AG26"/>
  <c r="AF17"/>
  <c r="AF23"/>
  <c r="AK14"/>
  <c r="AJ17"/>
  <c r="AJ22"/>
  <c r="AG4"/>
  <c r="AI4"/>
  <c r="AI13"/>
  <c r="AG13"/>
  <c r="AI37"/>
  <c r="AG37"/>
  <c r="AH6"/>
  <c r="AK6" s="1"/>
  <c r="AH23"/>
  <c r="AK30"/>
  <c r="AF32"/>
  <c r="AJ9"/>
  <c r="AJ36"/>
  <c r="AF16"/>
  <c r="AF22"/>
  <c r="AF25"/>
  <c r="AG36"/>
  <c r="AI36"/>
  <c r="AE36" s="1"/>
  <c r="AG12"/>
  <c r="AI12"/>
  <c r="AI33"/>
  <c r="AG33"/>
  <c r="AH22"/>
  <c r="AK22" s="1"/>
  <c r="AH18"/>
  <c r="AK18" s="1"/>
  <c r="AK29"/>
  <c r="AJ33"/>
  <c r="AK33" s="1"/>
  <c r="AG5"/>
  <c r="AI5"/>
  <c r="AI29"/>
  <c r="AG29"/>
  <c r="AG10"/>
  <c r="AI10"/>
  <c r="AG3"/>
  <c r="AE3" s="1"/>
  <c r="AI3"/>
  <c r="AG21"/>
  <c r="AI21"/>
  <c r="AK12"/>
  <c r="AJ5"/>
  <c r="AI11"/>
  <c r="AG11"/>
  <c r="AI20"/>
  <c r="AG20"/>
  <c r="AI38"/>
  <c r="AG38"/>
  <c r="AE12"/>
  <c r="AF20"/>
  <c r="AH11"/>
  <c r="AK20"/>
  <c r="AH34"/>
  <c r="AJ8"/>
  <c r="AJ34"/>
  <c r="AG28"/>
  <c r="AI28"/>
  <c r="AI19"/>
  <c r="AG19"/>
  <c r="AI34"/>
  <c r="AG34"/>
  <c r="AK10"/>
  <c r="AH17"/>
  <c r="AK17" s="1"/>
  <c r="AK38"/>
  <c r="AF4"/>
  <c r="AE4" s="1"/>
  <c r="AF13"/>
  <c r="AF29"/>
  <c r="AJ19"/>
  <c r="AJ25"/>
  <c r="AF8"/>
  <c r="AF19"/>
  <c r="AI6"/>
  <c r="AG6"/>
  <c r="AE6" s="1"/>
  <c r="AI24"/>
  <c r="AG24"/>
  <c r="AE24" s="1"/>
  <c r="AI30"/>
  <c r="AG30"/>
  <c r="AH8"/>
  <c r="AK8" s="1"/>
  <c r="AH32"/>
  <c r="AK32" s="1"/>
  <c r="AK37"/>
  <c r="AJ16"/>
  <c r="AK5"/>
  <c r="AI25"/>
  <c r="AG25"/>
  <c r="AK19"/>
  <c r="AI23"/>
  <c r="AG23"/>
  <c r="AG17"/>
  <c r="AI17"/>
  <c r="AG35"/>
  <c r="AE35" s="1"/>
  <c r="AI35"/>
  <c r="AF9"/>
  <c r="AE26"/>
  <c r="AK28"/>
  <c r="AK24"/>
  <c r="AK31"/>
  <c r="AJ11"/>
  <c r="AI7"/>
  <c r="AG7"/>
  <c r="AG16"/>
  <c r="AI16"/>
  <c r="AG31"/>
  <c r="AI31"/>
  <c r="AK13"/>
  <c r="AF21"/>
  <c r="AF38"/>
  <c r="AJ15"/>
  <c r="AK15" s="1"/>
  <c r="AJ23"/>
  <c r="AF14"/>
  <c r="AE30"/>
  <c r="AG18"/>
  <c r="AI18"/>
  <c r="AE18" s="1"/>
  <c r="AG15"/>
  <c r="AI15"/>
  <c r="AG27"/>
  <c r="AI27"/>
  <c r="AH9"/>
  <c r="AK9" s="1"/>
  <c r="AK16"/>
  <c r="AK35"/>
  <c r="AJ7"/>
  <c r="AK7" s="1"/>
  <c r="AJ27"/>
  <c r="AK27" s="1"/>
  <c r="AF23" i="33"/>
  <c r="AH23"/>
  <c r="AF19"/>
  <c r="AJ36"/>
  <c r="AJ11"/>
  <c r="AJ30"/>
  <c r="AK30" s="1"/>
  <c r="AE30" s="1"/>
  <c r="AK36"/>
  <c r="AF13"/>
  <c r="AF38"/>
  <c r="AJ9"/>
  <c r="AG32"/>
  <c r="AI32"/>
  <c r="AI7"/>
  <c r="AG7"/>
  <c r="AI3"/>
  <c r="AG3"/>
  <c r="AH5"/>
  <c r="AJ4"/>
  <c r="AI8"/>
  <c r="AG8"/>
  <c r="AI14"/>
  <c r="AG14"/>
  <c r="AI26"/>
  <c r="AG26"/>
  <c r="AK10"/>
  <c r="AI10"/>
  <c r="AG10"/>
  <c r="AG4"/>
  <c r="AI4"/>
  <c r="AI37"/>
  <c r="AG37"/>
  <c r="AK8"/>
  <c r="AH22"/>
  <c r="AJ5"/>
  <c r="AF8"/>
  <c r="AF25"/>
  <c r="AF7"/>
  <c r="AF21"/>
  <c r="AF32"/>
  <c r="AG36"/>
  <c r="AE36" s="1"/>
  <c r="AI36"/>
  <c r="AG18"/>
  <c r="AI18"/>
  <c r="AI33"/>
  <c r="AG33"/>
  <c r="AH7"/>
  <c r="AK14"/>
  <c r="AK21"/>
  <c r="AJ6"/>
  <c r="AK6" s="1"/>
  <c r="AJ18"/>
  <c r="AK18" s="1"/>
  <c r="AI29"/>
  <c r="AG29"/>
  <c r="AG28"/>
  <c r="AI28"/>
  <c r="AF5"/>
  <c r="AI11"/>
  <c r="AG11"/>
  <c r="AI20"/>
  <c r="AG20"/>
  <c r="AI38"/>
  <c r="AG38"/>
  <c r="AF12"/>
  <c r="AF20"/>
  <c r="AF26"/>
  <c r="AE26" s="1"/>
  <c r="AH13"/>
  <c r="AH17"/>
  <c r="AI13"/>
  <c r="AG13"/>
  <c r="AI19"/>
  <c r="AG19"/>
  <c r="AI34"/>
  <c r="AG34"/>
  <c r="AH9"/>
  <c r="AK9" s="1"/>
  <c r="AH32"/>
  <c r="AK32" s="1"/>
  <c r="AK37"/>
  <c r="AJ7"/>
  <c r="AJ20"/>
  <c r="AF11"/>
  <c r="AF27"/>
  <c r="AF33"/>
  <c r="AF10"/>
  <c r="AE10" s="1"/>
  <c r="AF18"/>
  <c r="AF29"/>
  <c r="AI9"/>
  <c r="AG9"/>
  <c r="AE9" s="1"/>
  <c r="AI24"/>
  <c r="AG24"/>
  <c r="AI30"/>
  <c r="AG30"/>
  <c r="AH11"/>
  <c r="AK11" s="1"/>
  <c r="AH20"/>
  <c r="AH34"/>
  <c r="AJ31"/>
  <c r="AJ19"/>
  <c r="AK19" s="1"/>
  <c r="AJ25"/>
  <c r="AJ13"/>
  <c r="AJ22"/>
  <c r="AJ34"/>
  <c r="AI5"/>
  <c r="AG5"/>
  <c r="AI25"/>
  <c r="AG25"/>
  <c r="AK25"/>
  <c r="AG6"/>
  <c r="AI6"/>
  <c r="AG21"/>
  <c r="AI21"/>
  <c r="AJ17"/>
  <c r="AI23"/>
  <c r="AG23"/>
  <c r="AG17"/>
  <c r="AI17"/>
  <c r="AG35"/>
  <c r="AI35"/>
  <c r="AF17"/>
  <c r="AH4"/>
  <c r="AK33"/>
  <c r="AH27"/>
  <c r="AG22"/>
  <c r="AI22"/>
  <c r="AG16"/>
  <c r="AI16"/>
  <c r="AG31"/>
  <c r="AI31"/>
  <c r="AK12"/>
  <c r="AK16"/>
  <c r="AH35"/>
  <c r="AK35" s="1"/>
  <c r="AJ27"/>
  <c r="AF16"/>
  <c r="AE16" s="1"/>
  <c r="AF14"/>
  <c r="AI12"/>
  <c r="AG12"/>
  <c r="AG15"/>
  <c r="AI15"/>
  <c r="AG27"/>
  <c r="AI27"/>
  <c r="AK28"/>
  <c r="AH24"/>
  <c r="AH31"/>
  <c r="AJ23"/>
  <c r="AK23" s="1"/>
  <c r="AJ29"/>
  <c r="AK29" s="1"/>
  <c r="AJ3"/>
  <c r="AK3" s="1"/>
  <c r="AE3" s="1"/>
  <c r="AJ24"/>
  <c r="AJ38"/>
  <c r="AK38" s="1"/>
  <c r="AH35" i="32"/>
  <c r="AF13"/>
  <c r="AF38"/>
  <c r="AH28"/>
  <c r="AK28" s="1"/>
  <c r="AF24"/>
  <c r="AK14"/>
  <c r="AH36"/>
  <c r="AF11"/>
  <c r="AF6"/>
  <c r="AF12"/>
  <c r="AH13"/>
  <c r="AK13" s="1"/>
  <c r="AH23"/>
  <c r="AJ23"/>
  <c r="AJ8"/>
  <c r="AK8" s="1"/>
  <c r="AJ28"/>
  <c r="AH3"/>
  <c r="AG36"/>
  <c r="AI36"/>
  <c r="AI15"/>
  <c r="AG15"/>
  <c r="AG21"/>
  <c r="AI21"/>
  <c r="AH5"/>
  <c r="AK5" s="1"/>
  <c r="AG10"/>
  <c r="AI10"/>
  <c r="AI19"/>
  <c r="AG19"/>
  <c r="AE19" s="1"/>
  <c r="AI25"/>
  <c r="AG25"/>
  <c r="AG8"/>
  <c r="AI8"/>
  <c r="AI14"/>
  <c r="AG14"/>
  <c r="AG32"/>
  <c r="AI32"/>
  <c r="AJ31"/>
  <c r="AJ17"/>
  <c r="AG12"/>
  <c r="AE12" s="1"/>
  <c r="AI12"/>
  <c r="AG18"/>
  <c r="AI18"/>
  <c r="AI33"/>
  <c r="AG33"/>
  <c r="AH12"/>
  <c r="AK12" s="1"/>
  <c r="AK37"/>
  <c r="AF10"/>
  <c r="AF15"/>
  <c r="AF32"/>
  <c r="AH7"/>
  <c r="AK20"/>
  <c r="AK21"/>
  <c r="AF14"/>
  <c r="AE14" s="1"/>
  <c r="AF36"/>
  <c r="AF25"/>
  <c r="AJ5"/>
  <c r="AJ16"/>
  <c r="AJ33"/>
  <c r="AG7"/>
  <c r="AI7"/>
  <c r="AI4"/>
  <c r="AG4"/>
  <c r="AI37"/>
  <c r="AG37"/>
  <c r="AG5"/>
  <c r="AI5"/>
  <c r="AI23"/>
  <c r="AG23"/>
  <c r="AI26"/>
  <c r="AG26"/>
  <c r="AF28"/>
  <c r="AF17"/>
  <c r="AF37"/>
  <c r="AH10"/>
  <c r="AH6"/>
  <c r="AJ6"/>
  <c r="AJ4"/>
  <c r="AJ36"/>
  <c r="AJ11"/>
  <c r="AJ13"/>
  <c r="AJ30"/>
  <c r="AK30" s="1"/>
  <c r="AI3"/>
  <c r="AG3"/>
  <c r="AG6"/>
  <c r="AI6"/>
  <c r="AI30"/>
  <c r="AG30"/>
  <c r="AH16"/>
  <c r="AF21"/>
  <c r="AE21" s="1"/>
  <c r="AF18"/>
  <c r="AK11"/>
  <c r="AH34"/>
  <c r="AF27"/>
  <c r="AF33"/>
  <c r="AJ7"/>
  <c r="AJ32"/>
  <c r="AK32" s="1"/>
  <c r="AG13"/>
  <c r="AI13"/>
  <c r="AI16"/>
  <c r="AG16"/>
  <c r="AI34"/>
  <c r="AG34"/>
  <c r="AG11"/>
  <c r="AE11" s="1"/>
  <c r="AI11"/>
  <c r="AI29"/>
  <c r="AG29"/>
  <c r="AI38"/>
  <c r="AG38"/>
  <c r="AF3"/>
  <c r="AH33"/>
  <c r="AK33" s="1"/>
  <c r="AK19"/>
  <c r="AH38"/>
  <c r="AJ15"/>
  <c r="AJ25"/>
  <c r="AK25" s="1"/>
  <c r="AJ18"/>
  <c r="AK18" s="1"/>
  <c r="AJ22"/>
  <c r="AJ34"/>
  <c r="AG9"/>
  <c r="AI9"/>
  <c r="AI24"/>
  <c r="AG24"/>
  <c r="AG27"/>
  <c r="AI27"/>
  <c r="AK22"/>
  <c r="AK35"/>
  <c r="AH15"/>
  <c r="AK15" s="1"/>
  <c r="AH31"/>
  <c r="AK31" s="1"/>
  <c r="AF8"/>
  <c r="AF30"/>
  <c r="AJ10"/>
  <c r="AJ27"/>
  <c r="AJ26"/>
  <c r="AK26" s="1"/>
  <c r="AG28"/>
  <c r="AI28"/>
  <c r="AG22"/>
  <c r="AI22"/>
  <c r="AG31"/>
  <c r="AI31"/>
  <c r="AG17"/>
  <c r="AI17"/>
  <c r="AI20"/>
  <c r="AG20"/>
  <c r="AG35"/>
  <c r="AE35" s="1"/>
  <c r="AI35"/>
  <c r="AF9"/>
  <c r="AF31"/>
  <c r="AF34"/>
  <c r="AH4"/>
  <c r="AK4" s="1"/>
  <c r="AH17"/>
  <c r="AK17" s="1"/>
  <c r="AH27"/>
  <c r="AJ9"/>
  <c r="AK9" s="1"/>
  <c r="AJ29"/>
  <c r="AK29" s="1"/>
  <c r="AJ3"/>
  <c r="AK3" s="1"/>
  <c r="AJ24"/>
  <c r="AK24" s="1"/>
  <c r="AJ38"/>
  <c r="AH37" i="31"/>
  <c r="AG6"/>
  <c r="AI6"/>
  <c r="AG24"/>
  <c r="AI24"/>
  <c r="AK8"/>
  <c r="AG32"/>
  <c r="AI32"/>
  <c r="AH4"/>
  <c r="AK4" s="1"/>
  <c r="AF6"/>
  <c r="AF3"/>
  <c r="AI7"/>
  <c r="AG7"/>
  <c r="AI25"/>
  <c r="AG25"/>
  <c r="AF5"/>
  <c r="AE5" s="1"/>
  <c r="AG36"/>
  <c r="AI36"/>
  <c r="AG21"/>
  <c r="AI21"/>
  <c r="AI33"/>
  <c r="AG33"/>
  <c r="AK5"/>
  <c r="AK28"/>
  <c r="AK9"/>
  <c r="AH29"/>
  <c r="AK29" s="1"/>
  <c r="AI8"/>
  <c r="AG8"/>
  <c r="AI23"/>
  <c r="AG23"/>
  <c r="AI26"/>
  <c r="AG26"/>
  <c r="AH10"/>
  <c r="AH19"/>
  <c r="AK19" s="1"/>
  <c r="AH30"/>
  <c r="AJ11"/>
  <c r="AJ30"/>
  <c r="AF20"/>
  <c r="AF17"/>
  <c r="AI10"/>
  <c r="AG10"/>
  <c r="AG4"/>
  <c r="AI4"/>
  <c r="AI37"/>
  <c r="AG37"/>
  <c r="AF8"/>
  <c r="AF25"/>
  <c r="AE25" s="1"/>
  <c r="AF36"/>
  <c r="AE36" s="1"/>
  <c r="AF24"/>
  <c r="AF15"/>
  <c r="AF32"/>
  <c r="AJ7"/>
  <c r="AK7" s="1"/>
  <c r="AJ16"/>
  <c r="AJ33"/>
  <c r="AH3"/>
  <c r="AK6"/>
  <c r="AI9"/>
  <c r="AG9"/>
  <c r="AG15"/>
  <c r="AI15"/>
  <c r="AI30"/>
  <c r="AG30"/>
  <c r="AH22"/>
  <c r="AI11"/>
  <c r="AG11"/>
  <c r="AG14"/>
  <c r="AI14"/>
  <c r="AI38"/>
  <c r="AG38"/>
  <c r="AH13"/>
  <c r="AH23"/>
  <c r="AK23" s="1"/>
  <c r="AH38"/>
  <c r="AJ13"/>
  <c r="AF9"/>
  <c r="AF23"/>
  <c r="AF26"/>
  <c r="AI13"/>
  <c r="AG13"/>
  <c r="AI22"/>
  <c r="AG22"/>
  <c r="AI34"/>
  <c r="AG34"/>
  <c r="AF11"/>
  <c r="AF22"/>
  <c r="AF33"/>
  <c r="AF7"/>
  <c r="AF21"/>
  <c r="AF29"/>
  <c r="AJ10"/>
  <c r="AJ21"/>
  <c r="AK21" s="1"/>
  <c r="AJ37"/>
  <c r="AK37" s="1"/>
  <c r="AI3"/>
  <c r="AG3"/>
  <c r="AI5"/>
  <c r="AG5"/>
  <c r="AI29"/>
  <c r="AG29"/>
  <c r="AJ3"/>
  <c r="AG28"/>
  <c r="AI28"/>
  <c r="AE4"/>
  <c r="AI12"/>
  <c r="AG12"/>
  <c r="AI18"/>
  <c r="AG18"/>
  <c r="AG27"/>
  <c r="AI27"/>
  <c r="AK11"/>
  <c r="AH14"/>
  <c r="AK14" s="1"/>
  <c r="AK31"/>
  <c r="AK16"/>
  <c r="AK32"/>
  <c r="AH35"/>
  <c r="AK35" s="1"/>
  <c r="AG17"/>
  <c r="AI17"/>
  <c r="AG20"/>
  <c r="AI20"/>
  <c r="AG35"/>
  <c r="AI35"/>
  <c r="AK17"/>
  <c r="AH33"/>
  <c r="AK33" s="1"/>
  <c r="AH27"/>
  <c r="AJ24"/>
  <c r="AK24" s="1"/>
  <c r="AJ22"/>
  <c r="AJ38"/>
  <c r="AF12"/>
  <c r="AG16"/>
  <c r="AI16"/>
  <c r="AI19"/>
  <c r="AG19"/>
  <c r="AE19" s="1"/>
  <c r="AG31"/>
  <c r="AI31"/>
  <c r="AF14"/>
  <c r="AF27"/>
  <c r="AF30"/>
  <c r="AF10"/>
  <c r="AF18"/>
  <c r="AF38"/>
  <c r="AJ12"/>
  <c r="AK12" s="1"/>
  <c r="AJ27"/>
  <c r="AJ26"/>
  <c r="AK26" s="1"/>
  <c r="AH27" i="30"/>
  <c r="AJ29"/>
  <c r="AG16"/>
  <c r="AF5"/>
  <c r="AG19"/>
  <c r="AF3"/>
  <c r="AK5"/>
  <c r="AH20"/>
  <c r="AI4"/>
  <c r="AG37"/>
  <c r="AJ13"/>
  <c r="AJ18"/>
  <c r="AG25"/>
  <c r="AE25" s="1"/>
  <c r="AH12"/>
  <c r="AH37"/>
  <c r="AF21"/>
  <c r="AF29"/>
  <c r="AG13"/>
  <c r="AK13"/>
  <c r="AJ20"/>
  <c r="AI19"/>
  <c r="AF6"/>
  <c r="AF20"/>
  <c r="AH28"/>
  <c r="AI30"/>
  <c r="AG30"/>
  <c r="AH22"/>
  <c r="AI11"/>
  <c r="AG11"/>
  <c r="AH4"/>
  <c r="AH7"/>
  <c r="AH36"/>
  <c r="AI37"/>
  <c r="AI10"/>
  <c r="AF11"/>
  <c r="AF30"/>
  <c r="AJ3"/>
  <c r="AJ22"/>
  <c r="AJ38"/>
  <c r="AK38" s="1"/>
  <c r="AI12"/>
  <c r="AG12"/>
  <c r="AI21"/>
  <c r="AG21"/>
  <c r="AG27"/>
  <c r="AI27"/>
  <c r="AI25"/>
  <c r="AH3"/>
  <c r="AK32"/>
  <c r="AH35"/>
  <c r="AK35" s="1"/>
  <c r="AE13"/>
  <c r="AF18"/>
  <c r="AF38"/>
  <c r="AG14"/>
  <c r="AI14"/>
  <c r="AG23"/>
  <c r="AI23"/>
  <c r="AG35"/>
  <c r="AE35" s="1"/>
  <c r="AI35"/>
  <c r="AJ7"/>
  <c r="AJ16"/>
  <c r="AJ33"/>
  <c r="AK33" s="1"/>
  <c r="AI15"/>
  <c r="AG15"/>
  <c r="AK6"/>
  <c r="AH17"/>
  <c r="AJ4"/>
  <c r="AE23"/>
  <c r="AH15"/>
  <c r="AK15" s="1"/>
  <c r="AK34"/>
  <c r="AE34" s="1"/>
  <c r="AJ8"/>
  <c r="AJ24"/>
  <c r="AK24" s="1"/>
  <c r="AJ28"/>
  <c r="AG6"/>
  <c r="AE6" s="1"/>
  <c r="AI6"/>
  <c r="AI3"/>
  <c r="AG3"/>
  <c r="AI18"/>
  <c r="AG18"/>
  <c r="AI28"/>
  <c r="AH8"/>
  <c r="AH16"/>
  <c r="AK16" s="1"/>
  <c r="AK25"/>
  <c r="AF24"/>
  <c r="AI5"/>
  <c r="AG5"/>
  <c r="AG20"/>
  <c r="AI20"/>
  <c r="AI29"/>
  <c r="AG29"/>
  <c r="AI31"/>
  <c r="AJ10"/>
  <c r="AJ21"/>
  <c r="AJ37"/>
  <c r="AI9"/>
  <c r="AG9"/>
  <c r="AK37"/>
  <c r="AE37" s="1"/>
  <c r="AG32"/>
  <c r="AI32"/>
  <c r="AI38"/>
  <c r="AG38"/>
  <c r="AH10"/>
  <c r="AK19"/>
  <c r="AH30"/>
  <c r="AJ36"/>
  <c r="AH14"/>
  <c r="AK14" s="1"/>
  <c r="AH21"/>
  <c r="AK31"/>
  <c r="AE5"/>
  <c r="AJ11"/>
  <c r="AK11" s="1"/>
  <c r="AJ17"/>
  <c r="AJ30"/>
  <c r="AG36"/>
  <c r="AI36"/>
  <c r="AI24"/>
  <c r="AG24"/>
  <c r="AI33"/>
  <c r="AG33"/>
  <c r="AE33" s="1"/>
  <c r="AG28"/>
  <c r="AG4"/>
  <c r="AK9"/>
  <c r="AH18"/>
  <c r="AK18" s="1"/>
  <c r="AH29"/>
  <c r="AK29" s="1"/>
  <c r="AF15"/>
  <c r="AF32"/>
  <c r="AI8"/>
  <c r="AG8"/>
  <c r="AI17"/>
  <c r="AG17"/>
  <c r="AI26"/>
  <c r="AG26"/>
  <c r="AG31"/>
  <c r="AJ12"/>
  <c r="AJ27"/>
  <c r="AK27" s="1"/>
  <c r="AJ26"/>
  <c r="AK26" s="1"/>
  <c r="AF23" i="29"/>
  <c r="AG15"/>
  <c r="AI36"/>
  <c r="AF4"/>
  <c r="AF37"/>
  <c r="AG3"/>
  <c r="AH24"/>
  <c r="AI24"/>
  <c r="AJ12"/>
  <c r="AG36"/>
  <c r="AK10"/>
  <c r="AH27"/>
  <c r="AF22"/>
  <c r="AF12"/>
  <c r="AI12"/>
  <c r="AG12"/>
  <c r="AK25"/>
  <c r="AG13"/>
  <c r="AI13"/>
  <c r="AI34"/>
  <c r="AG34"/>
  <c r="AI17"/>
  <c r="AG17"/>
  <c r="AK31"/>
  <c r="AG30"/>
  <c r="AH9"/>
  <c r="AK9" s="1"/>
  <c r="AK32"/>
  <c r="AK35"/>
  <c r="AI3"/>
  <c r="AG10"/>
  <c r="AI10"/>
  <c r="AI16"/>
  <c r="AG16"/>
  <c r="AG31"/>
  <c r="AI31"/>
  <c r="AI18"/>
  <c r="AG8"/>
  <c r="AI8"/>
  <c r="AG23"/>
  <c r="AI23"/>
  <c r="AI29"/>
  <c r="AG29"/>
  <c r="AK4"/>
  <c r="AK19"/>
  <c r="AK26"/>
  <c r="AH5"/>
  <c r="AK5" s="1"/>
  <c r="AK15"/>
  <c r="AK21"/>
  <c r="AF5"/>
  <c r="AF14"/>
  <c r="AJ5"/>
  <c r="AJ20"/>
  <c r="AJ33"/>
  <c r="AK12"/>
  <c r="AF13"/>
  <c r="AI30"/>
  <c r="AJ18"/>
  <c r="AI6"/>
  <c r="AK29"/>
  <c r="AK3"/>
  <c r="AH18"/>
  <c r="AK18" s="1"/>
  <c r="AI27"/>
  <c r="AG19"/>
  <c r="AI19"/>
  <c r="AG7"/>
  <c r="AI7"/>
  <c r="AG22"/>
  <c r="AI22"/>
  <c r="AG18"/>
  <c r="AG5"/>
  <c r="AI5"/>
  <c r="AI20"/>
  <c r="AG20"/>
  <c r="AI26"/>
  <c r="AG26"/>
  <c r="AH13"/>
  <c r="AK13" s="1"/>
  <c r="AK6"/>
  <c r="AK30"/>
  <c r="AH7"/>
  <c r="AH20"/>
  <c r="AK28"/>
  <c r="AF8"/>
  <c r="AF16"/>
  <c r="AF25"/>
  <c r="AG21"/>
  <c r="AJ7"/>
  <c r="AG28"/>
  <c r="AI28"/>
  <c r="AI14"/>
  <c r="AG14"/>
  <c r="AG35"/>
  <c r="AI35"/>
  <c r="AK33"/>
  <c r="AK14"/>
  <c r="AH36"/>
  <c r="AK36" s="1"/>
  <c r="AE30"/>
  <c r="AF35"/>
  <c r="AG24"/>
  <c r="AF9"/>
  <c r="AG9"/>
  <c r="AI9"/>
  <c r="AF28"/>
  <c r="AG6"/>
  <c r="AE6" s="1"/>
  <c r="AK8"/>
  <c r="AK16"/>
  <c r="AK22"/>
  <c r="AG27"/>
  <c r="AG4"/>
  <c r="AI4"/>
  <c r="AI25"/>
  <c r="AG25"/>
  <c r="AI37"/>
  <c r="AG37"/>
  <c r="AE37" s="1"/>
  <c r="AI15"/>
  <c r="AE15" s="1"/>
  <c r="AG11"/>
  <c r="AI11"/>
  <c r="AG32"/>
  <c r="AE32" s="1"/>
  <c r="AI32"/>
  <c r="AI38"/>
  <c r="AG38"/>
  <c r="AH23"/>
  <c r="AK23" s="1"/>
  <c r="AH17"/>
  <c r="AK17" s="1"/>
  <c r="AK38"/>
  <c r="AH11"/>
  <c r="AK11" s="1"/>
  <c r="AK24"/>
  <c r="AH34"/>
  <c r="AK34" s="1"/>
  <c r="AF11"/>
  <c r="AF19"/>
  <c r="AE33"/>
  <c r="AI21"/>
  <c r="AJ27"/>
  <c r="AF37" i="28"/>
  <c r="AI23"/>
  <c r="AG23"/>
  <c r="AG4"/>
  <c r="AI4"/>
  <c r="AG27"/>
  <c r="AI27"/>
  <c r="AI8"/>
  <c r="AG8"/>
  <c r="AG32"/>
  <c r="AI32"/>
  <c r="AG26"/>
  <c r="AI26"/>
  <c r="AJ8"/>
  <c r="AF15"/>
  <c r="AF32"/>
  <c r="AK28"/>
  <c r="AG22"/>
  <c r="AI22"/>
  <c r="AI19"/>
  <c r="AG19"/>
  <c r="AI37"/>
  <c r="AG37"/>
  <c r="AF28"/>
  <c r="AK18"/>
  <c r="AH22"/>
  <c r="AK22" s="1"/>
  <c r="AH29"/>
  <c r="AJ4"/>
  <c r="AK4" s="1"/>
  <c r="AJ15"/>
  <c r="AH6"/>
  <c r="AK23"/>
  <c r="AH26"/>
  <c r="AG3"/>
  <c r="AI3"/>
  <c r="AI9"/>
  <c r="AG9"/>
  <c r="AE9" s="1"/>
  <c r="AG21"/>
  <c r="AI21"/>
  <c r="AJ16"/>
  <c r="AF16"/>
  <c r="AF22"/>
  <c r="AF36"/>
  <c r="AI29"/>
  <c r="AG29"/>
  <c r="AI13"/>
  <c r="AG13"/>
  <c r="AI11"/>
  <c r="AG11"/>
  <c r="AE11" s="1"/>
  <c r="AI20"/>
  <c r="AG20"/>
  <c r="AI38"/>
  <c r="AG38"/>
  <c r="AF29"/>
  <c r="AK11"/>
  <c r="AK34"/>
  <c r="AI7"/>
  <c r="AG7"/>
  <c r="AE7" s="1"/>
  <c r="AI28"/>
  <c r="AG28"/>
  <c r="AI34"/>
  <c r="AG34"/>
  <c r="AF17"/>
  <c r="AF23"/>
  <c r="AH8"/>
  <c r="AK37"/>
  <c r="AJ31"/>
  <c r="AK31" s="1"/>
  <c r="AK10"/>
  <c r="AK27"/>
  <c r="AK30"/>
  <c r="AG36"/>
  <c r="AI36"/>
  <c r="AI12"/>
  <c r="AG12"/>
  <c r="AE12" s="1"/>
  <c r="AI33"/>
  <c r="AG33"/>
  <c r="AJ26"/>
  <c r="AJ33"/>
  <c r="AK33" s="1"/>
  <c r="AF5"/>
  <c r="AF27"/>
  <c r="AF25"/>
  <c r="AI5"/>
  <c r="AG5"/>
  <c r="AI25"/>
  <c r="AG25"/>
  <c r="AK3"/>
  <c r="AK25"/>
  <c r="AG15"/>
  <c r="AI15"/>
  <c r="AI24"/>
  <c r="AG24"/>
  <c r="AG14"/>
  <c r="AI14"/>
  <c r="AG17"/>
  <c r="AI17"/>
  <c r="AG35"/>
  <c r="AI35"/>
  <c r="AF24"/>
  <c r="AF38"/>
  <c r="AH15"/>
  <c r="AK15" s="1"/>
  <c r="AK24"/>
  <c r="AI10"/>
  <c r="AG10"/>
  <c r="AG16"/>
  <c r="AI16"/>
  <c r="AG31"/>
  <c r="AI31"/>
  <c r="AF26"/>
  <c r="AF20"/>
  <c r="AF34"/>
  <c r="AK9"/>
  <c r="AH16"/>
  <c r="AK16" s="1"/>
  <c r="AK35"/>
  <c r="AJ6"/>
  <c r="AJ29"/>
  <c r="AK13"/>
  <c r="AK17"/>
  <c r="AH38"/>
  <c r="AK38" s="1"/>
  <c r="AI6"/>
  <c r="AG6"/>
  <c r="AG18"/>
  <c r="AI18"/>
  <c r="AI30"/>
  <c r="AG30"/>
  <c r="AE30" s="1"/>
  <c r="AJ20"/>
  <c r="AK20" s="1"/>
  <c r="AF8"/>
  <c r="AF19"/>
  <c r="AF33"/>
  <c r="AK16" i="27"/>
  <c r="AH32"/>
  <c r="AK32" s="1"/>
  <c r="AK22"/>
  <c r="AJ36"/>
  <c r="AH14"/>
  <c r="AH7"/>
  <c r="AK7" s="1"/>
  <c r="AH34"/>
  <c r="AF19"/>
  <c r="AF16"/>
  <c r="AF22"/>
  <c r="AK10"/>
  <c r="AH26"/>
  <c r="AK26" s="1"/>
  <c r="AF29"/>
  <c r="AI30"/>
  <c r="AG30"/>
  <c r="AG24"/>
  <c r="AI24"/>
  <c r="AG36"/>
  <c r="AI36"/>
  <c r="AI4"/>
  <c r="AG4"/>
  <c r="AG10"/>
  <c r="AI10"/>
  <c r="AG25"/>
  <c r="AI25"/>
  <c r="AG14"/>
  <c r="AI14"/>
  <c r="AG8"/>
  <c r="AI8"/>
  <c r="AG32"/>
  <c r="AE32" s="1"/>
  <c r="AI32"/>
  <c r="AK14"/>
  <c r="AI33"/>
  <c r="AG33"/>
  <c r="AI21"/>
  <c r="AG21"/>
  <c r="AI27"/>
  <c r="AG27"/>
  <c r="AI16"/>
  <c r="AG16"/>
  <c r="AE16" s="1"/>
  <c r="AG13"/>
  <c r="AI13"/>
  <c r="AG28"/>
  <c r="AI28"/>
  <c r="AE28" s="1"/>
  <c r="AH30"/>
  <c r="AK13"/>
  <c r="AK27"/>
  <c r="AF4"/>
  <c r="AE4" s="1"/>
  <c r="AF18"/>
  <c r="AH3"/>
  <c r="AH8"/>
  <c r="AH25"/>
  <c r="AG20"/>
  <c r="AI20"/>
  <c r="AG11"/>
  <c r="AI11"/>
  <c r="AG23"/>
  <c r="AI23"/>
  <c r="AJ9"/>
  <c r="AJ25"/>
  <c r="AH15"/>
  <c r="AK15" s="1"/>
  <c r="AH11"/>
  <c r="AH31"/>
  <c r="AF8"/>
  <c r="AF25"/>
  <c r="AF30"/>
  <c r="AJ3"/>
  <c r="AJ17"/>
  <c r="AK17" s="1"/>
  <c r="AJ30"/>
  <c r="AI15"/>
  <c r="AG15"/>
  <c r="AI6"/>
  <c r="AG6"/>
  <c r="AG9"/>
  <c r="AI9"/>
  <c r="AI34"/>
  <c r="AG34"/>
  <c r="AG19"/>
  <c r="AI19"/>
  <c r="AG37"/>
  <c r="AI37"/>
  <c r="AK4"/>
  <c r="AK19"/>
  <c r="AF10"/>
  <c r="AF15"/>
  <c r="AF24"/>
  <c r="AH9"/>
  <c r="AK37"/>
  <c r="AI17"/>
  <c r="AG17"/>
  <c r="AI26"/>
  <c r="AG26"/>
  <c r="AI38"/>
  <c r="AG38"/>
  <c r="AJ31"/>
  <c r="AK20"/>
  <c r="AH21"/>
  <c r="AK21" s="1"/>
  <c r="AH28"/>
  <c r="AK28" s="1"/>
  <c r="AF5"/>
  <c r="AF14"/>
  <c r="AF36"/>
  <c r="AJ11"/>
  <c r="AJ18"/>
  <c r="AK18" s="1"/>
  <c r="AJ34"/>
  <c r="AK34" s="1"/>
  <c r="AG3"/>
  <c r="AI3"/>
  <c r="AI18"/>
  <c r="AG18"/>
  <c r="AG12"/>
  <c r="AI12"/>
  <c r="AG7"/>
  <c r="AI7"/>
  <c r="AI22"/>
  <c r="AG22"/>
  <c r="AG31"/>
  <c r="AI31"/>
  <c r="AK38"/>
  <c r="AF7"/>
  <c r="AF21"/>
  <c r="AF12"/>
  <c r="AK29"/>
  <c r="AK12"/>
  <c r="AK35"/>
  <c r="AG5"/>
  <c r="AI5"/>
  <c r="AI29"/>
  <c r="AG29"/>
  <c r="AG35"/>
  <c r="AI35"/>
  <c r="AF26"/>
  <c r="AH24"/>
  <c r="AK24" s="1"/>
  <c r="AH5"/>
  <c r="AK5" s="1"/>
  <c r="AH36"/>
  <c r="AK36" s="1"/>
  <c r="AF11"/>
  <c r="AF27"/>
  <c r="AE27" s="1"/>
  <c r="AF33"/>
  <c r="AE33" s="1"/>
  <c r="AJ8"/>
  <c r="AF35" i="26"/>
  <c r="AH21"/>
  <c r="AJ8"/>
  <c r="AJ30"/>
  <c r="AJ26"/>
  <c r="AF8"/>
  <c r="AH18"/>
  <c r="AH12"/>
  <c r="AI21"/>
  <c r="AG34"/>
  <c r="AI9"/>
  <c r="AH28"/>
  <c r="AG25"/>
  <c r="AK32"/>
  <c r="AH5"/>
  <c r="AH35"/>
  <c r="AJ12"/>
  <c r="AJ33"/>
  <c r="AG28"/>
  <c r="AI36"/>
  <c r="AK26"/>
  <c r="AH19"/>
  <c r="AK19" s="1"/>
  <c r="AH27"/>
  <c r="AG36"/>
  <c r="AJ17"/>
  <c r="AJ7"/>
  <c r="AH16"/>
  <c r="AK16" s="1"/>
  <c r="AH9"/>
  <c r="AH25"/>
  <c r="AK25" s="1"/>
  <c r="AJ20"/>
  <c r="AI28"/>
  <c r="AH17"/>
  <c r="AI22"/>
  <c r="AI27"/>
  <c r="AJ18"/>
  <c r="AK18" s="1"/>
  <c r="AK9"/>
  <c r="AG33"/>
  <c r="AI23"/>
  <c r="AG23"/>
  <c r="AI26"/>
  <c r="AG26"/>
  <c r="AG12"/>
  <c r="AG19"/>
  <c r="AG30"/>
  <c r="AK12"/>
  <c r="AH29"/>
  <c r="AK29" s="1"/>
  <c r="AF4"/>
  <c r="AI4"/>
  <c r="AG4"/>
  <c r="AH6"/>
  <c r="AK6" s="1"/>
  <c r="AK17"/>
  <c r="AK30"/>
  <c r="AF14"/>
  <c r="AF5"/>
  <c r="AI3"/>
  <c r="AG7"/>
  <c r="AI29"/>
  <c r="AG29"/>
  <c r="AE29" s="1"/>
  <c r="AG32"/>
  <c r="AE32" s="1"/>
  <c r="AI32"/>
  <c r="AI38"/>
  <c r="AG38"/>
  <c r="AK5"/>
  <c r="AK36"/>
  <c r="AH24"/>
  <c r="AF17"/>
  <c r="AF23"/>
  <c r="AF26"/>
  <c r="AI12"/>
  <c r="AI19"/>
  <c r="AI25"/>
  <c r="AE25" s="1"/>
  <c r="AJ11"/>
  <c r="AJ34"/>
  <c r="AI30"/>
  <c r="AH22"/>
  <c r="AH37"/>
  <c r="AK37" s="1"/>
  <c r="AG10"/>
  <c r="AF15"/>
  <c r="AI15"/>
  <c r="AG15"/>
  <c r="AH4"/>
  <c r="AK4" s="1"/>
  <c r="AK10"/>
  <c r="AH33"/>
  <c r="AK33" s="1"/>
  <c r="AG3"/>
  <c r="AI7"/>
  <c r="AI5"/>
  <c r="AG5"/>
  <c r="AG14"/>
  <c r="AI14"/>
  <c r="AI35"/>
  <c r="AG35"/>
  <c r="AH7"/>
  <c r="AK7" s="1"/>
  <c r="AH14"/>
  <c r="AK14" s="1"/>
  <c r="AH31"/>
  <c r="AK31" s="1"/>
  <c r="AF6"/>
  <c r="AI6"/>
  <c r="AG6"/>
  <c r="AI24"/>
  <c r="AG31"/>
  <c r="AG37"/>
  <c r="AJ22"/>
  <c r="AJ38"/>
  <c r="AG13"/>
  <c r="AK27"/>
  <c r="AE27" s="1"/>
  <c r="AI11"/>
  <c r="AG11"/>
  <c r="AK21"/>
  <c r="AE21" s="1"/>
  <c r="AK34"/>
  <c r="AE34" s="1"/>
  <c r="AK8"/>
  <c r="AH3"/>
  <c r="AK35"/>
  <c r="AI10"/>
  <c r="AE10" s="1"/>
  <c r="AE7"/>
  <c r="AE35"/>
  <c r="AH23"/>
  <c r="AK23" s="1"/>
  <c r="AK13"/>
  <c r="AH38"/>
  <c r="AK38" s="1"/>
  <c r="AF16"/>
  <c r="AG16"/>
  <c r="AI16"/>
  <c r="AF11"/>
  <c r="AE36"/>
  <c r="AI33"/>
  <c r="AG22"/>
  <c r="AG17"/>
  <c r="AI17"/>
  <c r="AI8"/>
  <c r="AG8"/>
  <c r="AG20"/>
  <c r="AI20"/>
  <c r="AH15"/>
  <c r="AK15" s="1"/>
  <c r="AH11"/>
  <c r="AK11" s="1"/>
  <c r="AH20"/>
  <c r="AK20" s="1"/>
  <c r="AF20"/>
  <c r="AG24"/>
  <c r="AI31"/>
  <c r="AE31" s="1"/>
  <c r="AI37"/>
  <c r="AE37" s="1"/>
  <c r="AJ3"/>
  <c r="AJ28"/>
  <c r="AK28" s="1"/>
  <c r="AJ24"/>
  <c r="AI13"/>
  <c r="AJ16" i="25"/>
  <c r="AJ33"/>
  <c r="AH11"/>
  <c r="AF29"/>
  <c r="AG10"/>
  <c r="AI10"/>
  <c r="AG25"/>
  <c r="AI25"/>
  <c r="AE25" s="1"/>
  <c r="AG18"/>
  <c r="AI18"/>
  <c r="AG8"/>
  <c r="AI8"/>
  <c r="AH12"/>
  <c r="AG7"/>
  <c r="AI7"/>
  <c r="AE7" s="1"/>
  <c r="AG13"/>
  <c r="AI13"/>
  <c r="AI37"/>
  <c r="AG37"/>
  <c r="AF22"/>
  <c r="AK21"/>
  <c r="AF9"/>
  <c r="AF37"/>
  <c r="AJ8"/>
  <c r="AG12"/>
  <c r="AI12"/>
  <c r="AG6"/>
  <c r="AI6"/>
  <c r="AI33"/>
  <c r="AG33"/>
  <c r="AK13"/>
  <c r="AK23"/>
  <c r="AH30"/>
  <c r="AK30" s="1"/>
  <c r="AG5"/>
  <c r="AI5"/>
  <c r="AI23"/>
  <c r="AE23" s="1"/>
  <c r="AG23"/>
  <c r="AI29"/>
  <c r="AG29"/>
  <c r="AF10"/>
  <c r="AE10" s="1"/>
  <c r="AF15"/>
  <c r="AF32"/>
  <c r="AJ15"/>
  <c r="AK15" s="1"/>
  <c r="AJ35"/>
  <c r="AJ14"/>
  <c r="AH9"/>
  <c r="AK9" s="1"/>
  <c r="AH22"/>
  <c r="AH29"/>
  <c r="AG28"/>
  <c r="AI28"/>
  <c r="AI19"/>
  <c r="AG19"/>
  <c r="AI34"/>
  <c r="AG34"/>
  <c r="AF8"/>
  <c r="AK20"/>
  <c r="AK34"/>
  <c r="AF26"/>
  <c r="AJ11"/>
  <c r="AK11" s="1"/>
  <c r="AJ22"/>
  <c r="AG36"/>
  <c r="AI36"/>
  <c r="AI24"/>
  <c r="AG24"/>
  <c r="AI30"/>
  <c r="AG30"/>
  <c r="AE30" s="1"/>
  <c r="AH4"/>
  <c r="AH26"/>
  <c r="AH38"/>
  <c r="AI14"/>
  <c r="AG14"/>
  <c r="AG32"/>
  <c r="AI32"/>
  <c r="AI38"/>
  <c r="AG38"/>
  <c r="AF13"/>
  <c r="AF18"/>
  <c r="AJ19"/>
  <c r="AK19" s="1"/>
  <c r="AH3"/>
  <c r="AK3" s="1"/>
  <c r="AK32"/>
  <c r="AH37"/>
  <c r="AK37" s="1"/>
  <c r="AG22"/>
  <c r="AI22"/>
  <c r="AG9"/>
  <c r="AI9"/>
  <c r="AG21"/>
  <c r="AI21"/>
  <c r="AK33"/>
  <c r="AE33" s="1"/>
  <c r="AI26"/>
  <c r="AG26"/>
  <c r="AG17"/>
  <c r="AI17"/>
  <c r="AJ4"/>
  <c r="AH8"/>
  <c r="AK25"/>
  <c r="AI4"/>
  <c r="AG4"/>
  <c r="AG16"/>
  <c r="AE16" s="1"/>
  <c r="AI16"/>
  <c r="AG31"/>
  <c r="AI31"/>
  <c r="AF19"/>
  <c r="AK14"/>
  <c r="AJ12"/>
  <c r="AJ27"/>
  <c r="AJ26"/>
  <c r="AF31"/>
  <c r="AF34"/>
  <c r="AJ24"/>
  <c r="AK24" s="1"/>
  <c r="AJ38"/>
  <c r="AI3"/>
  <c r="AE3" s="1"/>
  <c r="AG3"/>
  <c r="AG15"/>
  <c r="AI15"/>
  <c r="AG27"/>
  <c r="AI27"/>
  <c r="AH6"/>
  <c r="AK6" s="1"/>
  <c r="AH17"/>
  <c r="AK17" s="1"/>
  <c r="AH27"/>
  <c r="AK27" s="1"/>
  <c r="AG11"/>
  <c r="AI11"/>
  <c r="AI20"/>
  <c r="AG20"/>
  <c r="AE20" s="1"/>
  <c r="AG35"/>
  <c r="AI35"/>
  <c r="AF21"/>
  <c r="AF24"/>
  <c r="AF38"/>
  <c r="AJ31"/>
  <c r="AK31" s="1"/>
  <c r="AJ29"/>
  <c r="AK18"/>
  <c r="AH16"/>
  <c r="AK16" s="1"/>
  <c r="AH35"/>
  <c r="AH12" i="24"/>
  <c r="AI29"/>
  <c r="AH4"/>
  <c r="AK13"/>
  <c r="AI35"/>
  <c r="AG29"/>
  <c r="AK15"/>
  <c r="AI38"/>
  <c r="AG28"/>
  <c r="AI28"/>
  <c r="AI32"/>
  <c r="AG23"/>
  <c r="AH16"/>
  <c r="AG9"/>
  <c r="AI9"/>
  <c r="AJ21"/>
  <c r="AF19"/>
  <c r="AH6"/>
  <c r="AK6" s="1"/>
  <c r="AK17"/>
  <c r="AH38"/>
  <c r="AF4"/>
  <c r="AI16"/>
  <c r="AG16"/>
  <c r="AG7"/>
  <c r="AI7"/>
  <c r="AI34"/>
  <c r="AG34"/>
  <c r="AG32"/>
  <c r="AE32" s="1"/>
  <c r="AF28"/>
  <c r="AG20"/>
  <c r="AI14"/>
  <c r="AH3"/>
  <c r="AK3" s="1"/>
  <c r="AH37"/>
  <c r="AH22"/>
  <c r="AJ28"/>
  <c r="AJ22"/>
  <c r="AJ30"/>
  <c r="AG3"/>
  <c r="AI3"/>
  <c r="AG12"/>
  <c r="AI12"/>
  <c r="AI33"/>
  <c r="AG33"/>
  <c r="AH24"/>
  <c r="AH5"/>
  <c r="AK5" s="1"/>
  <c r="AH28"/>
  <c r="AK28" s="1"/>
  <c r="AJ7"/>
  <c r="AJ20"/>
  <c r="AK20" s="1"/>
  <c r="AE20" s="1"/>
  <c r="AJ32"/>
  <c r="AK4"/>
  <c r="AI31"/>
  <c r="AG31"/>
  <c r="AK19"/>
  <c r="AK30"/>
  <c r="AH27"/>
  <c r="AF15"/>
  <c r="AI4"/>
  <c r="AG4"/>
  <c r="AG10"/>
  <c r="AI10"/>
  <c r="AG22"/>
  <c r="AI22"/>
  <c r="AF31"/>
  <c r="AF34"/>
  <c r="AI20"/>
  <c r="AG14"/>
  <c r="AH8"/>
  <c r="AH29"/>
  <c r="AK29" s="1"/>
  <c r="AH25"/>
  <c r="AK25" s="1"/>
  <c r="AJ8"/>
  <c r="AJ18"/>
  <c r="AK18" s="1"/>
  <c r="AJ34"/>
  <c r="AI6"/>
  <c r="AG6"/>
  <c r="AE6" s="1"/>
  <c r="AI24"/>
  <c r="AG24"/>
  <c r="AG18"/>
  <c r="AI18"/>
  <c r="AE18" s="1"/>
  <c r="AH34"/>
  <c r="AH7"/>
  <c r="AK7" s="1"/>
  <c r="AH36"/>
  <c r="AK36" s="1"/>
  <c r="AJ10"/>
  <c r="AK10" s="1"/>
  <c r="AJ27"/>
  <c r="AJ37"/>
  <c r="AG11"/>
  <c r="AG19"/>
  <c r="AI19"/>
  <c r="AI15"/>
  <c r="AG15"/>
  <c r="AI30"/>
  <c r="AG30"/>
  <c r="AH21"/>
  <c r="AK21" s="1"/>
  <c r="AJ16"/>
  <c r="AI8"/>
  <c r="AH33"/>
  <c r="AI11"/>
  <c r="AG35"/>
  <c r="AI5"/>
  <c r="AE5" s="1"/>
  <c r="AG25"/>
  <c r="AE25" s="1"/>
  <c r="AI25"/>
  <c r="AG13"/>
  <c r="AI13"/>
  <c r="AI37"/>
  <c r="AG37"/>
  <c r="AF9"/>
  <c r="AE17"/>
  <c r="AG38"/>
  <c r="AI23"/>
  <c r="AH9"/>
  <c r="AK9" s="1"/>
  <c r="AH32"/>
  <c r="AK32" s="1"/>
  <c r="AH35"/>
  <c r="AK35" s="1"/>
  <c r="AJ11"/>
  <c r="AJ24"/>
  <c r="AJ38"/>
  <c r="AG36"/>
  <c r="AE36" s="1"/>
  <c r="AI36"/>
  <c r="AI21"/>
  <c r="AG21"/>
  <c r="AI27"/>
  <c r="AG27"/>
  <c r="AH14"/>
  <c r="AK14" s="1"/>
  <c r="AH11"/>
  <c r="AK11" s="1"/>
  <c r="AH31"/>
  <c r="AK31" s="1"/>
  <c r="AJ12"/>
  <c r="AK12" s="1"/>
  <c r="AJ33"/>
  <c r="AJ26"/>
  <c r="AK26" s="1"/>
  <c r="AH35" i="23"/>
  <c r="AJ31"/>
  <c r="AH26"/>
  <c r="AF33"/>
  <c r="AF21"/>
  <c r="AJ19"/>
  <c r="AJ26"/>
  <c r="AF9"/>
  <c r="AH19"/>
  <c r="AI34"/>
  <c r="AG34"/>
  <c r="AG6"/>
  <c r="AI6"/>
  <c r="AI24"/>
  <c r="AG24"/>
  <c r="AG8"/>
  <c r="AE8" s="1"/>
  <c r="AK10"/>
  <c r="AH30"/>
  <c r="AJ11"/>
  <c r="AJ30"/>
  <c r="AF10"/>
  <c r="AH32"/>
  <c r="AK35"/>
  <c r="AG13"/>
  <c r="AI13"/>
  <c r="AE13" s="1"/>
  <c r="AI19"/>
  <c r="AG19"/>
  <c r="AG31"/>
  <c r="AI31"/>
  <c r="AI23"/>
  <c r="AJ9"/>
  <c r="AJ29"/>
  <c r="AJ12"/>
  <c r="AK12" s="1"/>
  <c r="AJ27"/>
  <c r="AG36"/>
  <c r="AI36"/>
  <c r="AG21"/>
  <c r="AI21"/>
  <c r="AI33"/>
  <c r="AG33"/>
  <c r="AI26"/>
  <c r="AH7"/>
  <c r="AH21"/>
  <c r="AK21" s="1"/>
  <c r="AH24"/>
  <c r="AI8"/>
  <c r="AF12"/>
  <c r="AF31"/>
  <c r="AF34"/>
  <c r="AI10"/>
  <c r="AG10"/>
  <c r="AJ25"/>
  <c r="AF14"/>
  <c r="AG14"/>
  <c r="AI14"/>
  <c r="AI35"/>
  <c r="AK8"/>
  <c r="AH3"/>
  <c r="AK3" s="1"/>
  <c r="AH25"/>
  <c r="AG16"/>
  <c r="AI16"/>
  <c r="AG28"/>
  <c r="AI28"/>
  <c r="AI25"/>
  <c r="AG25"/>
  <c r="AG38"/>
  <c r="AJ4"/>
  <c r="AK4" s="1"/>
  <c r="AJ14"/>
  <c r="AJ23"/>
  <c r="AK23" s="1"/>
  <c r="AJ5"/>
  <c r="AK5" s="1"/>
  <c r="AJ20"/>
  <c r="AK20" s="1"/>
  <c r="AE20" s="1"/>
  <c r="AJ32"/>
  <c r="AG5"/>
  <c r="AI9"/>
  <c r="AG9"/>
  <c r="AG15"/>
  <c r="AI15"/>
  <c r="AI30"/>
  <c r="AG30"/>
  <c r="AI32"/>
  <c r="AH11"/>
  <c r="AH28"/>
  <c r="AK28" s="1"/>
  <c r="AH34"/>
  <c r="AK34" s="1"/>
  <c r="AF6"/>
  <c r="AF3"/>
  <c r="AF28"/>
  <c r="AG29"/>
  <c r="AE29" s="1"/>
  <c r="AI22"/>
  <c r="AG22"/>
  <c r="AI3"/>
  <c r="AG3"/>
  <c r="AH14"/>
  <c r="AK17"/>
  <c r="AK27"/>
  <c r="AJ24"/>
  <c r="AF22"/>
  <c r="AE22" s="1"/>
  <c r="AF24"/>
  <c r="AG35"/>
  <c r="AE35" s="1"/>
  <c r="AH9"/>
  <c r="AH18"/>
  <c r="AK18" s="1"/>
  <c r="AH29"/>
  <c r="AK29" s="1"/>
  <c r="AI7"/>
  <c r="AG7"/>
  <c r="AG4"/>
  <c r="AI4"/>
  <c r="AI37"/>
  <c r="AG37"/>
  <c r="AI38"/>
  <c r="AJ6"/>
  <c r="AK6" s="1"/>
  <c r="AJ36"/>
  <c r="AJ7"/>
  <c r="AJ16"/>
  <c r="AK16" s="1"/>
  <c r="AJ33"/>
  <c r="AK33" s="1"/>
  <c r="AI5"/>
  <c r="AE5" s="1"/>
  <c r="AI12"/>
  <c r="AG12"/>
  <c r="AI18"/>
  <c r="AG18"/>
  <c r="AE18" s="1"/>
  <c r="AG27"/>
  <c r="AI27"/>
  <c r="AG32"/>
  <c r="AH15"/>
  <c r="AK15" s="1"/>
  <c r="AH36"/>
  <c r="AH31"/>
  <c r="AK31" s="1"/>
  <c r="AF17"/>
  <c r="AG17"/>
  <c r="AI17"/>
  <c r="AF37"/>
  <c r="AI29"/>
  <c r="AI35" i="22"/>
  <c r="AH9"/>
  <c r="AH22"/>
  <c r="AH37"/>
  <c r="AK37" s="1"/>
  <c r="AJ9"/>
  <c r="AH34"/>
  <c r="AJ13"/>
  <c r="AJ34"/>
  <c r="AK34" s="1"/>
  <c r="AF10"/>
  <c r="AF25"/>
  <c r="AI17"/>
  <c r="AJ22"/>
  <c r="AJ38"/>
  <c r="AJ10"/>
  <c r="AJ21"/>
  <c r="AJ37"/>
  <c r="AG35"/>
  <c r="AH6"/>
  <c r="AH23"/>
  <c r="AH38"/>
  <c r="AK38" s="1"/>
  <c r="AG14"/>
  <c r="AG23"/>
  <c r="AG38"/>
  <c r="AJ4"/>
  <c r="AG17"/>
  <c r="AH15"/>
  <c r="AK20"/>
  <c r="AJ28"/>
  <c r="AG16"/>
  <c r="AI16"/>
  <c r="AK6"/>
  <c r="AK23"/>
  <c r="AG12"/>
  <c r="AI12"/>
  <c r="AG15"/>
  <c r="AI15"/>
  <c r="AK18"/>
  <c r="AH29"/>
  <c r="AJ14"/>
  <c r="AJ35"/>
  <c r="AH5"/>
  <c r="AH28"/>
  <c r="AH24"/>
  <c r="AK24" s="1"/>
  <c r="AJ11"/>
  <c r="AJ30"/>
  <c r="AI29"/>
  <c r="AF24"/>
  <c r="AJ12"/>
  <c r="AK12" s="1"/>
  <c r="AJ26"/>
  <c r="AI23"/>
  <c r="AE23" s="1"/>
  <c r="AG28"/>
  <c r="AI28"/>
  <c r="AI19"/>
  <c r="AG19"/>
  <c r="AG31"/>
  <c r="AI31"/>
  <c r="AH17"/>
  <c r="AK17" s="1"/>
  <c r="AH33"/>
  <c r="AK33" s="1"/>
  <c r="AH27"/>
  <c r="AK27" s="1"/>
  <c r="AG9"/>
  <c r="AI9"/>
  <c r="AG6"/>
  <c r="AE6" s="1"/>
  <c r="AI6"/>
  <c r="AI33"/>
  <c r="AG33"/>
  <c r="AH8"/>
  <c r="AK8" s="1"/>
  <c r="AK7"/>
  <c r="AJ8"/>
  <c r="AI20"/>
  <c r="AI11"/>
  <c r="AK9"/>
  <c r="AJ15"/>
  <c r="AJ25"/>
  <c r="AK25" s="1"/>
  <c r="AF12"/>
  <c r="AH11"/>
  <c r="AK11" s="1"/>
  <c r="AK36"/>
  <c r="AJ5"/>
  <c r="AJ32"/>
  <c r="AG26"/>
  <c r="AE26" s="1"/>
  <c r="AF5"/>
  <c r="AG5"/>
  <c r="AI5"/>
  <c r="AF16"/>
  <c r="AG10"/>
  <c r="AE10" s="1"/>
  <c r="AI10"/>
  <c r="AI4"/>
  <c r="AG4"/>
  <c r="AI25"/>
  <c r="AG25"/>
  <c r="AH10"/>
  <c r="AK10" s="1"/>
  <c r="AH13"/>
  <c r="AK13" s="1"/>
  <c r="AH26"/>
  <c r="AK26" s="1"/>
  <c r="AI32"/>
  <c r="AG36"/>
  <c r="AI36"/>
  <c r="AG21"/>
  <c r="AE21" s="1"/>
  <c r="AI21"/>
  <c r="AI30"/>
  <c r="AG30"/>
  <c r="AK15"/>
  <c r="AE27"/>
  <c r="AI22"/>
  <c r="AG22"/>
  <c r="AI34"/>
  <c r="AG34"/>
  <c r="AI24"/>
  <c r="AG24"/>
  <c r="AG20"/>
  <c r="AE20" s="1"/>
  <c r="AG11"/>
  <c r="AE11" s="1"/>
  <c r="AH3"/>
  <c r="AH32"/>
  <c r="AK32" s="1"/>
  <c r="AH35"/>
  <c r="AJ19"/>
  <c r="AJ29"/>
  <c r="AF34"/>
  <c r="AH21"/>
  <c r="AK21" s="1"/>
  <c r="AH14"/>
  <c r="AK14" s="1"/>
  <c r="AK31"/>
  <c r="AE31" s="1"/>
  <c r="AJ3"/>
  <c r="AF15"/>
  <c r="AJ16"/>
  <c r="AK16" s="1"/>
  <c r="AJ33"/>
  <c r="AI26"/>
  <c r="AF8"/>
  <c r="AG8"/>
  <c r="AI8"/>
  <c r="AF22"/>
  <c r="AG7"/>
  <c r="AI7"/>
  <c r="AG13"/>
  <c r="AI13"/>
  <c r="AI37"/>
  <c r="AG37"/>
  <c r="AH4"/>
  <c r="AH19"/>
  <c r="AH30"/>
  <c r="AK30" s="1"/>
  <c r="AG32"/>
  <c r="AE32" s="1"/>
  <c r="AI3"/>
  <c r="AG3"/>
  <c r="AI18"/>
  <c r="AG18"/>
  <c r="AE18" s="1"/>
  <c r="AG27"/>
  <c r="AI27"/>
  <c r="AH30" i="21"/>
  <c r="AH5"/>
  <c r="AH36"/>
  <c r="AH15"/>
  <c r="AK29"/>
  <c r="AJ9"/>
  <c r="AJ35"/>
  <c r="AJ36"/>
  <c r="AF23"/>
  <c r="AJ21"/>
  <c r="AJ8"/>
  <c r="AG8"/>
  <c r="AI8"/>
  <c r="AI29"/>
  <c r="AG29"/>
  <c r="AG10"/>
  <c r="AI10"/>
  <c r="AG18"/>
  <c r="AI18"/>
  <c r="AG21"/>
  <c r="AI21"/>
  <c r="AK5"/>
  <c r="AG11"/>
  <c r="AI11"/>
  <c r="AI14"/>
  <c r="AG14"/>
  <c r="AI26"/>
  <c r="AG26"/>
  <c r="AF38"/>
  <c r="AK33"/>
  <c r="AG28"/>
  <c r="AI28"/>
  <c r="AI19"/>
  <c r="AG19"/>
  <c r="AI34"/>
  <c r="AG34"/>
  <c r="AF8"/>
  <c r="AF20"/>
  <c r="AF26"/>
  <c r="AJ7"/>
  <c r="AJ37"/>
  <c r="AJ22"/>
  <c r="AK22" s="1"/>
  <c r="AJ30"/>
  <c r="AK30" s="1"/>
  <c r="AG36"/>
  <c r="AI36"/>
  <c r="AG6"/>
  <c r="AI6"/>
  <c r="AI33"/>
  <c r="AG33"/>
  <c r="AF14"/>
  <c r="AH12"/>
  <c r="AH32"/>
  <c r="AH37"/>
  <c r="AK37" s="1"/>
  <c r="AJ19"/>
  <c r="AJ25"/>
  <c r="AH7"/>
  <c r="AK7" s="1"/>
  <c r="AH14"/>
  <c r="AH21"/>
  <c r="AK21" s="1"/>
  <c r="AG32"/>
  <c r="AI32"/>
  <c r="AF29"/>
  <c r="AI37"/>
  <c r="AG37"/>
  <c r="AF37"/>
  <c r="AJ28"/>
  <c r="AG12"/>
  <c r="AI12"/>
  <c r="AH18"/>
  <c r="AK18" s="1"/>
  <c r="AK36"/>
  <c r="AE36" s="1"/>
  <c r="AG5"/>
  <c r="AI5"/>
  <c r="AI20"/>
  <c r="AG20"/>
  <c r="AI38"/>
  <c r="AG38"/>
  <c r="AF35"/>
  <c r="AH10"/>
  <c r="AH19"/>
  <c r="AK19" s="1"/>
  <c r="AH26"/>
  <c r="AI4"/>
  <c r="AG4"/>
  <c r="AG16"/>
  <c r="AI16"/>
  <c r="AG31"/>
  <c r="AI31"/>
  <c r="AF11"/>
  <c r="AF31"/>
  <c r="AF34"/>
  <c r="AJ10"/>
  <c r="AJ26"/>
  <c r="AJ3"/>
  <c r="AI3"/>
  <c r="AG3"/>
  <c r="AI24"/>
  <c r="AG24"/>
  <c r="AE24" s="1"/>
  <c r="AI30"/>
  <c r="AG30"/>
  <c r="AE30" s="1"/>
  <c r="AF5"/>
  <c r="AE5" s="1"/>
  <c r="AH8"/>
  <c r="AK8" s="1"/>
  <c r="AK16"/>
  <c r="AH35"/>
  <c r="AK35" s="1"/>
  <c r="AJ15"/>
  <c r="AK15" s="1"/>
  <c r="AJ23"/>
  <c r="AH11"/>
  <c r="AK11" s="1"/>
  <c r="AH20"/>
  <c r="AK20" s="1"/>
  <c r="AH34"/>
  <c r="AK34" s="1"/>
  <c r="AI13"/>
  <c r="AG13"/>
  <c r="AE13" s="1"/>
  <c r="AI23"/>
  <c r="AG23"/>
  <c r="AG17"/>
  <c r="AI17"/>
  <c r="AG35"/>
  <c r="AI35"/>
  <c r="AF10"/>
  <c r="AF18"/>
  <c r="AE18" s="1"/>
  <c r="AF32"/>
  <c r="AK4"/>
  <c r="AK23"/>
  <c r="AG7"/>
  <c r="AE7" s="1"/>
  <c r="AI7"/>
  <c r="AG22"/>
  <c r="AI22"/>
  <c r="AI25"/>
  <c r="AG25"/>
  <c r="AF17"/>
  <c r="AF28"/>
  <c r="AJ12"/>
  <c r="AJ32"/>
  <c r="AE33"/>
  <c r="AG9"/>
  <c r="AI9"/>
  <c r="AG15"/>
  <c r="AI15"/>
  <c r="AG27"/>
  <c r="AI27"/>
  <c r="AH3"/>
  <c r="AK3" s="1"/>
  <c r="AH9"/>
  <c r="AK9" s="1"/>
  <c r="AH25"/>
  <c r="AJ6"/>
  <c r="AK6" s="1"/>
  <c r="AJ14"/>
  <c r="AF16"/>
  <c r="AE16" s="1"/>
  <c r="AH28"/>
  <c r="AK28" s="1"/>
  <c r="AH24"/>
  <c r="AK24" s="1"/>
  <c r="AH31"/>
  <c r="AK31" s="1"/>
  <c r="AF18" i="20"/>
  <c r="AF17"/>
  <c r="AF26"/>
  <c r="AG21"/>
  <c r="AI21"/>
  <c r="AJ17"/>
  <c r="AG32"/>
  <c r="AI32"/>
  <c r="AG4"/>
  <c r="AI4"/>
  <c r="AI25"/>
  <c r="AG25"/>
  <c r="AF21"/>
  <c r="AF32"/>
  <c r="AH23"/>
  <c r="AK30"/>
  <c r="AI6"/>
  <c r="AG6"/>
  <c r="AG18"/>
  <c r="AI18"/>
  <c r="AI33"/>
  <c r="AG33"/>
  <c r="AJ8"/>
  <c r="AJ18"/>
  <c r="AK18" s="1"/>
  <c r="AI8"/>
  <c r="AG8"/>
  <c r="AI14"/>
  <c r="AG14"/>
  <c r="AI26"/>
  <c r="AG26"/>
  <c r="AF6"/>
  <c r="AF23"/>
  <c r="AJ5"/>
  <c r="AJ16"/>
  <c r="AJ33"/>
  <c r="AG22"/>
  <c r="AI22"/>
  <c r="AI13"/>
  <c r="AG13"/>
  <c r="AI37"/>
  <c r="AG37"/>
  <c r="AH9"/>
  <c r="AH3"/>
  <c r="AK3" s="1"/>
  <c r="AH29"/>
  <c r="AJ31"/>
  <c r="AJ35"/>
  <c r="AJ14"/>
  <c r="AH7"/>
  <c r="AH14"/>
  <c r="AK14" s="1"/>
  <c r="AH21"/>
  <c r="AK21" s="1"/>
  <c r="AF5"/>
  <c r="AF22"/>
  <c r="AF36"/>
  <c r="AG3"/>
  <c r="AI3"/>
  <c r="AI5"/>
  <c r="AG5"/>
  <c r="AF3"/>
  <c r="AF29"/>
  <c r="AK10"/>
  <c r="AH17"/>
  <c r="AK17" s="1"/>
  <c r="AI9"/>
  <c r="AG9"/>
  <c r="AI24"/>
  <c r="AG24"/>
  <c r="AI30"/>
  <c r="AG30"/>
  <c r="AJ11"/>
  <c r="AJ22"/>
  <c r="AJ34"/>
  <c r="AI11"/>
  <c r="AG11"/>
  <c r="AI20"/>
  <c r="AG20"/>
  <c r="AI38"/>
  <c r="AG38"/>
  <c r="AF20"/>
  <c r="AE26"/>
  <c r="AJ7"/>
  <c r="AJ20"/>
  <c r="AG28"/>
  <c r="AI28"/>
  <c r="AI19"/>
  <c r="AG19"/>
  <c r="AI34"/>
  <c r="AG34"/>
  <c r="AH12"/>
  <c r="AK12" s="1"/>
  <c r="AH32"/>
  <c r="AK32" s="1"/>
  <c r="AH37"/>
  <c r="AK37" s="1"/>
  <c r="AJ6"/>
  <c r="AK6" s="1"/>
  <c r="AJ19"/>
  <c r="AK19" s="1"/>
  <c r="AJ36"/>
  <c r="AK36" s="1"/>
  <c r="AH11"/>
  <c r="AH20"/>
  <c r="AH34"/>
  <c r="AK34" s="1"/>
  <c r="AF8"/>
  <c r="AF19"/>
  <c r="AF33"/>
  <c r="AE4"/>
  <c r="AG36"/>
  <c r="AI36"/>
  <c r="AI29"/>
  <c r="AG29"/>
  <c r="AI10"/>
  <c r="AG10"/>
  <c r="AH8"/>
  <c r="AK25"/>
  <c r="AJ15"/>
  <c r="AK5"/>
  <c r="AH15"/>
  <c r="AF25"/>
  <c r="AF10"/>
  <c r="AH13"/>
  <c r="AK33"/>
  <c r="AH27"/>
  <c r="AI12"/>
  <c r="AG12"/>
  <c r="AG15"/>
  <c r="AI15"/>
  <c r="AG27"/>
  <c r="AI27"/>
  <c r="AJ13"/>
  <c r="AJ38"/>
  <c r="AI23"/>
  <c r="AG23"/>
  <c r="AG17"/>
  <c r="AI17"/>
  <c r="AG35"/>
  <c r="AI35"/>
  <c r="AF9"/>
  <c r="AJ27"/>
  <c r="AI7"/>
  <c r="AG7"/>
  <c r="AG16"/>
  <c r="AI16"/>
  <c r="AG31"/>
  <c r="AI31"/>
  <c r="AH22"/>
  <c r="AH16"/>
  <c r="AK16" s="1"/>
  <c r="AH35"/>
  <c r="AJ9"/>
  <c r="AJ23"/>
  <c r="AJ29"/>
  <c r="AH28"/>
  <c r="AK28" s="1"/>
  <c r="AH24"/>
  <c r="AK24" s="1"/>
  <c r="AH31"/>
  <c r="AK31" s="1"/>
  <c r="AF11"/>
  <c r="AF27"/>
  <c r="AF30"/>
  <c r="AK12" i="19"/>
  <c r="AH32"/>
  <c r="AJ31"/>
  <c r="AJ25"/>
  <c r="AK25" s="1"/>
  <c r="AJ10"/>
  <c r="AJ37"/>
  <c r="AK37" s="1"/>
  <c r="AK10"/>
  <c r="AJ24"/>
  <c r="AH35"/>
  <c r="AH24"/>
  <c r="AK24" s="1"/>
  <c r="AH31"/>
  <c r="AK31" s="1"/>
  <c r="AH6"/>
  <c r="AK16"/>
  <c r="AF26"/>
  <c r="AF33"/>
  <c r="AI4"/>
  <c r="AG4"/>
  <c r="AG32"/>
  <c r="AI32"/>
  <c r="AG6"/>
  <c r="AI6"/>
  <c r="AF9"/>
  <c r="AG10"/>
  <c r="AI10"/>
  <c r="AI13"/>
  <c r="AG13"/>
  <c r="AI37"/>
  <c r="AG37"/>
  <c r="AK18"/>
  <c r="AG5"/>
  <c r="AI5"/>
  <c r="AI14"/>
  <c r="AG14"/>
  <c r="AI26"/>
  <c r="AG26"/>
  <c r="AF8"/>
  <c r="AF19"/>
  <c r="AF25"/>
  <c r="AG36"/>
  <c r="AI36"/>
  <c r="AG18"/>
  <c r="AI18"/>
  <c r="AI33"/>
  <c r="AG33"/>
  <c r="AH5"/>
  <c r="AK14"/>
  <c r="AK21"/>
  <c r="AJ9"/>
  <c r="AK9" s="1"/>
  <c r="AJ36"/>
  <c r="AJ7"/>
  <c r="AK7" s="1"/>
  <c r="AH13"/>
  <c r="AK13" s="1"/>
  <c r="AH23"/>
  <c r="AH30"/>
  <c r="AK30" s="1"/>
  <c r="AF10"/>
  <c r="AF21"/>
  <c r="AF32"/>
  <c r="AG7"/>
  <c r="AI7"/>
  <c r="AK8"/>
  <c r="AG8"/>
  <c r="AI8"/>
  <c r="AG9"/>
  <c r="AI9"/>
  <c r="AF7"/>
  <c r="AJ22"/>
  <c r="AK22" s="1"/>
  <c r="AG28"/>
  <c r="AI28"/>
  <c r="AI19"/>
  <c r="AG19"/>
  <c r="AI34"/>
  <c r="AG34"/>
  <c r="AK3"/>
  <c r="AK32"/>
  <c r="AG11"/>
  <c r="AI11"/>
  <c r="AI20"/>
  <c r="AG20"/>
  <c r="AI38"/>
  <c r="AG38"/>
  <c r="AF11"/>
  <c r="AI3"/>
  <c r="AG3"/>
  <c r="AI24"/>
  <c r="AG24"/>
  <c r="AI30"/>
  <c r="AG30"/>
  <c r="AK11"/>
  <c r="AH20"/>
  <c r="AK34"/>
  <c r="AJ19"/>
  <c r="AJ20"/>
  <c r="AH4"/>
  <c r="AH17"/>
  <c r="AK17" s="1"/>
  <c r="AK38"/>
  <c r="AF13"/>
  <c r="AF18"/>
  <c r="AF29"/>
  <c r="AG16"/>
  <c r="AI16"/>
  <c r="AI29"/>
  <c r="AG29"/>
  <c r="AG21"/>
  <c r="AI21"/>
  <c r="AK36"/>
  <c r="AJ5"/>
  <c r="AH19"/>
  <c r="AK19" s="1"/>
  <c r="AF4"/>
  <c r="AF34"/>
  <c r="AG22"/>
  <c r="AI22"/>
  <c r="AI25"/>
  <c r="AG25"/>
  <c r="AG31"/>
  <c r="AI31"/>
  <c r="AK35"/>
  <c r="AI23"/>
  <c r="AG23"/>
  <c r="AG17"/>
  <c r="AI17"/>
  <c r="AG35"/>
  <c r="AI35"/>
  <c r="AF16"/>
  <c r="AF14"/>
  <c r="AF30"/>
  <c r="AE30" s="1"/>
  <c r="AG12"/>
  <c r="AI12"/>
  <c r="AG15"/>
  <c r="AI15"/>
  <c r="AG27"/>
  <c r="AI27"/>
  <c r="AK28"/>
  <c r="AJ4"/>
  <c r="AJ23"/>
  <c r="AJ27"/>
  <c r="AJ26"/>
  <c r="AK26" s="1"/>
  <c r="AK6"/>
  <c r="AK33"/>
  <c r="AH27"/>
  <c r="AK27" s="1"/>
  <c r="AF15"/>
  <c r="AF24"/>
  <c r="AF38"/>
  <c r="AJ31" i="18"/>
  <c r="AJ35"/>
  <c r="AH12"/>
  <c r="AH37"/>
  <c r="AJ7"/>
  <c r="AH32"/>
  <c r="AJ38"/>
  <c r="AH31"/>
  <c r="AK31" s="1"/>
  <c r="AF6"/>
  <c r="AF17"/>
  <c r="AF26"/>
  <c r="AG13"/>
  <c r="AI13"/>
  <c r="AI18"/>
  <c r="AG18"/>
  <c r="AK28"/>
  <c r="AG20"/>
  <c r="AI20"/>
  <c r="AK4"/>
  <c r="AH26"/>
  <c r="AK26" s="1"/>
  <c r="AF36"/>
  <c r="AK9"/>
  <c r="AH18"/>
  <c r="AK29"/>
  <c r="AG28"/>
  <c r="AI28"/>
  <c r="AI16"/>
  <c r="AG16"/>
  <c r="AI37"/>
  <c r="AG37"/>
  <c r="AF20"/>
  <c r="AE20" s="1"/>
  <c r="AF37"/>
  <c r="AI6"/>
  <c r="AG6"/>
  <c r="AG3"/>
  <c r="AI3"/>
  <c r="AI33"/>
  <c r="AG33"/>
  <c r="AJ8"/>
  <c r="AJ30"/>
  <c r="AK7"/>
  <c r="AK24"/>
  <c r="AK36"/>
  <c r="AJ16"/>
  <c r="AK16" s="1"/>
  <c r="AJ33"/>
  <c r="AI5"/>
  <c r="AG5"/>
  <c r="AI17"/>
  <c r="AG17"/>
  <c r="AI26"/>
  <c r="AG26"/>
  <c r="AH6"/>
  <c r="AK6" s="1"/>
  <c r="AH19"/>
  <c r="AK19" s="1"/>
  <c r="AH30"/>
  <c r="AF5"/>
  <c r="AE5" s="1"/>
  <c r="AF16"/>
  <c r="AF25"/>
  <c r="AI24"/>
  <c r="AG24"/>
  <c r="AF29"/>
  <c r="AH22"/>
  <c r="AI7"/>
  <c r="AG7"/>
  <c r="AI22"/>
  <c r="AG22"/>
  <c r="AI34"/>
  <c r="AG34"/>
  <c r="AI9"/>
  <c r="AG9"/>
  <c r="AI15"/>
  <c r="AG15"/>
  <c r="AI30"/>
  <c r="AG30"/>
  <c r="AJ11"/>
  <c r="AJ18"/>
  <c r="AH11"/>
  <c r="AH15"/>
  <c r="AK15" s="1"/>
  <c r="AK34"/>
  <c r="AJ10"/>
  <c r="AJ21"/>
  <c r="AJ37"/>
  <c r="AI8"/>
  <c r="AG8"/>
  <c r="AG32"/>
  <c r="AI32"/>
  <c r="AI38"/>
  <c r="AG38"/>
  <c r="AH10"/>
  <c r="AK10" s="1"/>
  <c r="AH23"/>
  <c r="AK23" s="1"/>
  <c r="AH38"/>
  <c r="AF8"/>
  <c r="AF27"/>
  <c r="AF33"/>
  <c r="AH8"/>
  <c r="AG4"/>
  <c r="AI4"/>
  <c r="AI25"/>
  <c r="AG25"/>
  <c r="AG36"/>
  <c r="AI36"/>
  <c r="AG14"/>
  <c r="AI14"/>
  <c r="AI29"/>
  <c r="AG29"/>
  <c r="AF14"/>
  <c r="AF13"/>
  <c r="AF18"/>
  <c r="AJ14"/>
  <c r="AH3"/>
  <c r="AK3" s="1"/>
  <c r="AK32"/>
  <c r="AH35"/>
  <c r="AK35" s="1"/>
  <c r="AI10"/>
  <c r="AG10"/>
  <c r="AG19"/>
  <c r="AI19"/>
  <c r="AG31"/>
  <c r="AI31"/>
  <c r="AF9"/>
  <c r="AF31"/>
  <c r="AF34"/>
  <c r="AI12"/>
  <c r="AG12"/>
  <c r="AI21"/>
  <c r="AG21"/>
  <c r="AG27"/>
  <c r="AI27"/>
  <c r="AJ22"/>
  <c r="AH14"/>
  <c r="AK14" s="1"/>
  <c r="AH21"/>
  <c r="AJ12"/>
  <c r="AK12" s="1"/>
  <c r="AJ27"/>
  <c r="AJ26"/>
  <c r="AI11"/>
  <c r="AG11"/>
  <c r="AG23"/>
  <c r="AI23"/>
  <c r="AG35"/>
  <c r="AI35"/>
  <c r="AH13"/>
  <c r="AK13" s="1"/>
  <c r="AH33"/>
  <c r="AH27"/>
  <c r="AF11"/>
  <c r="AF22"/>
  <c r="AF30"/>
  <c r="AF21" i="17"/>
  <c r="AF28"/>
  <c r="AG11"/>
  <c r="AI11"/>
  <c r="AG22"/>
  <c r="AI22"/>
  <c r="AF4"/>
  <c r="AK18"/>
  <c r="AG8"/>
  <c r="AI8"/>
  <c r="AI23"/>
  <c r="AG23"/>
  <c r="AG26"/>
  <c r="AI26"/>
  <c r="AF17"/>
  <c r="AG7"/>
  <c r="AI7"/>
  <c r="AI16"/>
  <c r="AG16"/>
  <c r="AI28"/>
  <c r="AG28"/>
  <c r="AF8"/>
  <c r="AF22"/>
  <c r="AH11"/>
  <c r="AK31"/>
  <c r="AF24"/>
  <c r="AK3"/>
  <c r="AH16"/>
  <c r="AK25"/>
  <c r="AG3"/>
  <c r="AI3"/>
  <c r="AI15"/>
  <c r="AG15"/>
  <c r="AG21"/>
  <c r="AI21"/>
  <c r="AJ21"/>
  <c r="AK21" s="1"/>
  <c r="AE21" s="1"/>
  <c r="AJ16"/>
  <c r="AJ20"/>
  <c r="AK20" s="1"/>
  <c r="AH4"/>
  <c r="AK4" s="1"/>
  <c r="AH19"/>
  <c r="AK19" s="1"/>
  <c r="AH30"/>
  <c r="AK30" s="1"/>
  <c r="AI4"/>
  <c r="AG4"/>
  <c r="AK15"/>
  <c r="AK9"/>
  <c r="AI27"/>
  <c r="AG27"/>
  <c r="AG5"/>
  <c r="AI5"/>
  <c r="AG38"/>
  <c r="AI38"/>
  <c r="AE38" s="1"/>
  <c r="AI32"/>
  <c r="AG32"/>
  <c r="AF34"/>
  <c r="AG10"/>
  <c r="AI10"/>
  <c r="AI19"/>
  <c r="AG19"/>
  <c r="AG25"/>
  <c r="AI25"/>
  <c r="AF11"/>
  <c r="AF19"/>
  <c r="AF27"/>
  <c r="AJ11"/>
  <c r="AK5"/>
  <c r="AK34"/>
  <c r="AH28"/>
  <c r="AF7"/>
  <c r="AE7" s="1"/>
  <c r="AF35"/>
  <c r="AK8"/>
  <c r="AH22"/>
  <c r="AK22" s="1"/>
  <c r="AH29"/>
  <c r="AK29" s="1"/>
  <c r="AG6"/>
  <c r="AI6"/>
  <c r="AG18"/>
  <c r="AI18"/>
  <c r="AI36"/>
  <c r="AG36"/>
  <c r="AJ33"/>
  <c r="AH10"/>
  <c r="AK23"/>
  <c r="AH38"/>
  <c r="AK38" s="1"/>
  <c r="AG17"/>
  <c r="AI17"/>
  <c r="AI35"/>
  <c r="AG35"/>
  <c r="AG34"/>
  <c r="AI34"/>
  <c r="AG12"/>
  <c r="AI12"/>
  <c r="AI24"/>
  <c r="AG24"/>
  <c r="AK13"/>
  <c r="AI14"/>
  <c r="AG14"/>
  <c r="AI20"/>
  <c r="AG20"/>
  <c r="AG29"/>
  <c r="AI29"/>
  <c r="AF12"/>
  <c r="AF23"/>
  <c r="AJ14"/>
  <c r="AG13"/>
  <c r="AI13"/>
  <c r="AI31"/>
  <c r="AG31"/>
  <c r="AE31" s="1"/>
  <c r="AG37"/>
  <c r="AI37"/>
  <c r="AF14"/>
  <c r="AJ28"/>
  <c r="AH14"/>
  <c r="AK14" s="1"/>
  <c r="AK36"/>
  <c r="AE36" s="1"/>
  <c r="AF10"/>
  <c r="AF29"/>
  <c r="AF32"/>
  <c r="AH12"/>
  <c r="AK12" s="1"/>
  <c r="AK35"/>
  <c r="AG9"/>
  <c r="AI9"/>
  <c r="AG30"/>
  <c r="AE30" s="1"/>
  <c r="AI30"/>
  <c r="AG33"/>
  <c r="AI33"/>
  <c r="AJ10"/>
  <c r="AJ37"/>
  <c r="AK37" s="1"/>
  <c r="AH6"/>
  <c r="AK6" s="1"/>
  <c r="AH26"/>
  <c r="AK26" s="1"/>
  <c r="AH33"/>
  <c r="AK33" s="1"/>
  <c r="AG32" i="16"/>
  <c r="AG29"/>
  <c r="AJ12"/>
  <c r="AJ36"/>
  <c r="AH23"/>
  <c r="AK23" s="1"/>
  <c r="AH38"/>
  <c r="AK38" s="1"/>
  <c r="AJ13"/>
  <c r="AJ34"/>
  <c r="AH8"/>
  <c r="AH24"/>
  <c r="AJ29"/>
  <c r="AK36"/>
  <c r="AK34"/>
  <c r="AI8"/>
  <c r="AG8"/>
  <c r="AI20"/>
  <c r="AG20"/>
  <c r="AI5"/>
  <c r="AF33"/>
  <c r="AF6"/>
  <c r="AF28"/>
  <c r="AF30"/>
  <c r="AF12"/>
  <c r="AF37"/>
  <c r="AF16"/>
  <c r="AF36"/>
  <c r="AI24"/>
  <c r="AG24"/>
  <c r="AG26"/>
  <c r="AI4"/>
  <c r="AG4"/>
  <c r="AI34"/>
  <c r="AG34"/>
  <c r="AH22"/>
  <c r="AF4"/>
  <c r="AG35"/>
  <c r="AG11"/>
  <c r="AF34"/>
  <c r="AJ26"/>
  <c r="AH14"/>
  <c r="AK31"/>
  <c r="AJ6"/>
  <c r="AJ19"/>
  <c r="AH10"/>
  <c r="AK10" s="1"/>
  <c r="AK33"/>
  <c r="AK27"/>
  <c r="AG36"/>
  <c r="AI36"/>
  <c r="AG12"/>
  <c r="AI12"/>
  <c r="AI33"/>
  <c r="AG33"/>
  <c r="AI26"/>
  <c r="AG5"/>
  <c r="AJ3"/>
  <c r="AJ22"/>
  <c r="AJ38"/>
  <c r="AG7"/>
  <c r="AI7"/>
  <c r="AI19"/>
  <c r="AG19"/>
  <c r="AG31"/>
  <c r="AI31"/>
  <c r="AH9"/>
  <c r="AK9" s="1"/>
  <c r="AH32"/>
  <c r="AH35"/>
  <c r="AF10"/>
  <c r="AF15"/>
  <c r="AJ15"/>
  <c r="AG9"/>
  <c r="AI9"/>
  <c r="AF9"/>
  <c r="AJ32"/>
  <c r="AH15"/>
  <c r="AK15" s="1"/>
  <c r="AH21"/>
  <c r="AK21" s="1"/>
  <c r="AK20"/>
  <c r="AI17"/>
  <c r="AJ14"/>
  <c r="AK4"/>
  <c r="AK13"/>
  <c r="AH26"/>
  <c r="AI6"/>
  <c r="AG6"/>
  <c r="AG15"/>
  <c r="AI15"/>
  <c r="AI30"/>
  <c r="AG30"/>
  <c r="AG23"/>
  <c r="AJ8"/>
  <c r="AK8" s="1"/>
  <c r="AJ24"/>
  <c r="AK24" s="1"/>
  <c r="AJ28"/>
  <c r="AG16"/>
  <c r="AI16"/>
  <c r="AG10"/>
  <c r="AI10"/>
  <c r="AI25"/>
  <c r="AG25"/>
  <c r="AH3"/>
  <c r="AH12"/>
  <c r="AK12" s="1"/>
  <c r="AH25"/>
  <c r="AK25" s="1"/>
  <c r="AF13"/>
  <c r="AF21"/>
  <c r="AG3"/>
  <c r="AI3"/>
  <c r="AI22"/>
  <c r="AG22"/>
  <c r="AK37"/>
  <c r="AJ7"/>
  <c r="AK7" s="1"/>
  <c r="AE7" s="1"/>
  <c r="AK5"/>
  <c r="AE5" s="1"/>
  <c r="AH28"/>
  <c r="AK28" s="1"/>
  <c r="AG17"/>
  <c r="AF22"/>
  <c r="AJ35"/>
  <c r="AH6"/>
  <c r="AH19"/>
  <c r="AK19" s="1"/>
  <c r="AH30"/>
  <c r="AG21"/>
  <c r="AI21"/>
  <c r="AI18"/>
  <c r="AG18"/>
  <c r="AG27"/>
  <c r="AI27"/>
  <c r="AI23"/>
  <c r="AJ11"/>
  <c r="AK11" s="1"/>
  <c r="AJ17"/>
  <c r="AK17" s="1"/>
  <c r="AJ30"/>
  <c r="AG28"/>
  <c r="AI28"/>
  <c r="AG13"/>
  <c r="AI13"/>
  <c r="AI37"/>
  <c r="AG37"/>
  <c r="AH16"/>
  <c r="AK16" s="1"/>
  <c r="AH18"/>
  <c r="AK18" s="1"/>
  <c r="AH29"/>
  <c r="AK29" s="1"/>
  <c r="AF24"/>
  <c r="AF18"/>
  <c r="AG29" i="15"/>
  <c r="AK5"/>
  <c r="AH36"/>
  <c r="AK36" s="1"/>
  <c r="AH34"/>
  <c r="AK34" s="1"/>
  <c r="AH12"/>
  <c r="AH29"/>
  <c r="AK29" s="1"/>
  <c r="AJ20"/>
  <c r="AJ32"/>
  <c r="AH6"/>
  <c r="AK6" s="1"/>
  <c r="AH26"/>
  <c r="AK26" s="1"/>
  <c r="AJ24"/>
  <c r="AJ6"/>
  <c r="AH7"/>
  <c r="AK7" s="1"/>
  <c r="AH21"/>
  <c r="AH20"/>
  <c r="AH32"/>
  <c r="AJ31"/>
  <c r="AK31" s="1"/>
  <c r="AH11"/>
  <c r="AK11" s="1"/>
  <c r="AH24"/>
  <c r="AH8"/>
  <c r="AH17"/>
  <c r="AK17" s="1"/>
  <c r="AH33"/>
  <c r="AK33" s="1"/>
  <c r="AJ29"/>
  <c r="AK24"/>
  <c r="AK16"/>
  <c r="AK25"/>
  <c r="AI29"/>
  <c r="AG38"/>
  <c r="AI20"/>
  <c r="AF37"/>
  <c r="AF4"/>
  <c r="AF12"/>
  <c r="AF10"/>
  <c r="AF34"/>
  <c r="AF13"/>
  <c r="AF21"/>
  <c r="AI23"/>
  <c r="AH15"/>
  <c r="AK12"/>
  <c r="AH18"/>
  <c r="AK18" s="1"/>
  <c r="AF15"/>
  <c r="AF5"/>
  <c r="AG5"/>
  <c r="AI5"/>
  <c r="AF25"/>
  <c r="AF36"/>
  <c r="AI13"/>
  <c r="AG13"/>
  <c r="AI4"/>
  <c r="AG4"/>
  <c r="AI37"/>
  <c r="AG37"/>
  <c r="AK13"/>
  <c r="AH19"/>
  <c r="AH30"/>
  <c r="AG14"/>
  <c r="AJ3"/>
  <c r="AJ22"/>
  <c r="AJ38"/>
  <c r="AG20"/>
  <c r="AJ14"/>
  <c r="AK14" s="1"/>
  <c r="AJ19"/>
  <c r="AI3"/>
  <c r="AG3"/>
  <c r="AI18"/>
  <c r="AG18"/>
  <c r="AG27"/>
  <c r="AI27"/>
  <c r="AG7"/>
  <c r="AI7"/>
  <c r="AI25"/>
  <c r="AG25"/>
  <c r="AI14"/>
  <c r="AJ15"/>
  <c r="AG15"/>
  <c r="AI15"/>
  <c r="AG26"/>
  <c r="AF28"/>
  <c r="AK20"/>
  <c r="AH9"/>
  <c r="AH22"/>
  <c r="AH37"/>
  <c r="AI32"/>
  <c r="AF8"/>
  <c r="AI8"/>
  <c r="AG8"/>
  <c r="AJ10"/>
  <c r="AJ21"/>
  <c r="AJ37"/>
  <c r="AG10"/>
  <c r="AI10"/>
  <c r="AI22"/>
  <c r="AG22"/>
  <c r="AI34"/>
  <c r="AG34"/>
  <c r="AH4"/>
  <c r="AK23"/>
  <c r="AH38"/>
  <c r="AK38" s="1"/>
  <c r="AJ8"/>
  <c r="AK8" s="1"/>
  <c r="AJ28"/>
  <c r="AI35"/>
  <c r="AJ4"/>
  <c r="AG12"/>
  <c r="AI12"/>
  <c r="AG21"/>
  <c r="AI21"/>
  <c r="AG24"/>
  <c r="AI24"/>
  <c r="AI17"/>
  <c r="AG28"/>
  <c r="AI28"/>
  <c r="AH10"/>
  <c r="AG36"/>
  <c r="AI36"/>
  <c r="AI30"/>
  <c r="AG30"/>
  <c r="AI26"/>
  <c r="AH28"/>
  <c r="AH3"/>
  <c r="AK32"/>
  <c r="AH35"/>
  <c r="AG32"/>
  <c r="AF11"/>
  <c r="AG11"/>
  <c r="AI11"/>
  <c r="AF30"/>
  <c r="AJ26"/>
  <c r="AG16"/>
  <c r="AI16"/>
  <c r="AI19"/>
  <c r="AG19"/>
  <c r="AG31"/>
  <c r="AI31"/>
  <c r="AK27"/>
  <c r="AJ30"/>
  <c r="AG35"/>
  <c r="AJ9"/>
  <c r="AJ35"/>
  <c r="AG9"/>
  <c r="AI9"/>
  <c r="AG6"/>
  <c r="AI6"/>
  <c r="AI33"/>
  <c r="AG33"/>
  <c r="AG17"/>
  <c r="AH7" i="14"/>
  <c r="AJ13"/>
  <c r="AH11"/>
  <c r="AK11" s="1"/>
  <c r="AH24"/>
  <c r="AK24" s="1"/>
  <c r="AH31"/>
  <c r="AK31" s="1"/>
  <c r="AH35"/>
  <c r="AH27"/>
  <c r="AK27" s="1"/>
  <c r="AJ24"/>
  <c r="AF13"/>
  <c r="AF18"/>
  <c r="AF33"/>
  <c r="AI23"/>
  <c r="AG23"/>
  <c r="AG10"/>
  <c r="AI10"/>
  <c r="AJ17"/>
  <c r="AG12"/>
  <c r="AI12"/>
  <c r="AJ5"/>
  <c r="AG5"/>
  <c r="AI5"/>
  <c r="AG32"/>
  <c r="AI32"/>
  <c r="AI26"/>
  <c r="AG26"/>
  <c r="AH5"/>
  <c r="AK21"/>
  <c r="AF10"/>
  <c r="AF21"/>
  <c r="AF32"/>
  <c r="AK29"/>
  <c r="AG22"/>
  <c r="AI22"/>
  <c r="AG13"/>
  <c r="AI13"/>
  <c r="AI37"/>
  <c r="AG37"/>
  <c r="AH6"/>
  <c r="AK23"/>
  <c r="AH30"/>
  <c r="AJ18"/>
  <c r="AK18" s="1"/>
  <c r="AJ30"/>
  <c r="AF12"/>
  <c r="AF23"/>
  <c r="AF37"/>
  <c r="AF11"/>
  <c r="AF19"/>
  <c r="AF25"/>
  <c r="AG36"/>
  <c r="AE36" s="1"/>
  <c r="AI36"/>
  <c r="AG18"/>
  <c r="AI18"/>
  <c r="AI33"/>
  <c r="AG33"/>
  <c r="AJ7"/>
  <c r="AK7" s="1"/>
  <c r="AJ16"/>
  <c r="AJ33"/>
  <c r="AK33" s="1"/>
  <c r="AG8"/>
  <c r="AI8"/>
  <c r="AI20"/>
  <c r="AG20"/>
  <c r="AI38"/>
  <c r="AG38"/>
  <c r="AH20"/>
  <c r="AH34"/>
  <c r="AJ19"/>
  <c r="AF29"/>
  <c r="AH22"/>
  <c r="AK32"/>
  <c r="AG28"/>
  <c r="AI28"/>
  <c r="AI19"/>
  <c r="AG19"/>
  <c r="AI34"/>
  <c r="AG34"/>
  <c r="AH10"/>
  <c r="AH17"/>
  <c r="AK17" s="1"/>
  <c r="AK38"/>
  <c r="AJ22"/>
  <c r="AJ34"/>
  <c r="AF3"/>
  <c r="AF20"/>
  <c r="AF26"/>
  <c r="AF5"/>
  <c r="AI6"/>
  <c r="AG6"/>
  <c r="AI24"/>
  <c r="AG24"/>
  <c r="AI30"/>
  <c r="AG30"/>
  <c r="AJ10"/>
  <c r="AJ20"/>
  <c r="AJ37"/>
  <c r="AK37" s="1"/>
  <c r="AI14"/>
  <c r="AG14"/>
  <c r="AI29"/>
  <c r="AG29"/>
  <c r="AK9"/>
  <c r="AI4"/>
  <c r="AG4"/>
  <c r="AI25"/>
  <c r="AG25"/>
  <c r="AH19"/>
  <c r="AJ8"/>
  <c r="AG3"/>
  <c r="AI3"/>
  <c r="AG21"/>
  <c r="AI21"/>
  <c r="AG11"/>
  <c r="AI11"/>
  <c r="AG17"/>
  <c r="AI17"/>
  <c r="AG35"/>
  <c r="AI35"/>
  <c r="AJ6"/>
  <c r="AF4"/>
  <c r="AF38"/>
  <c r="AH8"/>
  <c r="AK16"/>
  <c r="AK35"/>
  <c r="AG7"/>
  <c r="AI7"/>
  <c r="AG16"/>
  <c r="AI16"/>
  <c r="AG31"/>
  <c r="AI31"/>
  <c r="AK13"/>
  <c r="AJ3"/>
  <c r="AK3" s="1"/>
  <c r="AF17"/>
  <c r="AF31"/>
  <c r="AF34"/>
  <c r="AF16"/>
  <c r="AF14"/>
  <c r="AG9"/>
  <c r="AI9"/>
  <c r="AG15"/>
  <c r="AI15"/>
  <c r="AG27"/>
  <c r="AI27"/>
  <c r="AJ12"/>
  <c r="AK12" s="1"/>
  <c r="AJ27"/>
  <c r="AJ26"/>
  <c r="AK26" s="1"/>
  <c r="AJ27" i="13"/>
  <c r="AJ14"/>
  <c r="AJ23"/>
  <c r="AK23" s="1"/>
  <c r="AJ17"/>
  <c r="AK17" s="1"/>
  <c r="AH7"/>
  <c r="AH22"/>
  <c r="AH14"/>
  <c r="AK14" s="1"/>
  <c r="AH9"/>
  <c r="AH32"/>
  <c r="AK4"/>
  <c r="AF21"/>
  <c r="AF31"/>
  <c r="AF25"/>
  <c r="AF18"/>
  <c r="AG36"/>
  <c r="AI36"/>
  <c r="AI33"/>
  <c r="AG33"/>
  <c r="AI26"/>
  <c r="AG26"/>
  <c r="AI7"/>
  <c r="AG7"/>
  <c r="AI37"/>
  <c r="AG37"/>
  <c r="AJ30"/>
  <c r="AK30" s="1"/>
  <c r="AI6"/>
  <c r="AG6"/>
  <c r="AI30"/>
  <c r="AG30"/>
  <c r="AG32"/>
  <c r="AI32"/>
  <c r="AI10"/>
  <c r="AG10"/>
  <c r="AI34"/>
  <c r="AG34"/>
  <c r="AF22"/>
  <c r="AK32"/>
  <c r="AJ18"/>
  <c r="AJ20"/>
  <c r="AK20" s="1"/>
  <c r="AF6"/>
  <c r="AF26"/>
  <c r="AK6"/>
  <c r="AG21"/>
  <c r="AI21"/>
  <c r="AI18"/>
  <c r="AG18"/>
  <c r="AI27"/>
  <c r="AG27"/>
  <c r="AI11"/>
  <c r="AG11"/>
  <c r="AI23"/>
  <c r="AG23"/>
  <c r="AG35"/>
  <c r="AI35"/>
  <c r="AK15"/>
  <c r="AK24"/>
  <c r="AJ35"/>
  <c r="AK35" s="1"/>
  <c r="AJ25"/>
  <c r="AI13"/>
  <c r="AG13"/>
  <c r="AG28"/>
  <c r="AI28"/>
  <c r="AG31"/>
  <c r="AI31"/>
  <c r="AF11"/>
  <c r="AF27"/>
  <c r="AF30"/>
  <c r="AH3"/>
  <c r="AH12"/>
  <c r="AH25"/>
  <c r="AF4"/>
  <c r="AF13"/>
  <c r="AF35"/>
  <c r="AJ11"/>
  <c r="AJ22"/>
  <c r="AK22" s="1"/>
  <c r="AJ38"/>
  <c r="AK38" s="1"/>
  <c r="AJ5"/>
  <c r="AK5" s="1"/>
  <c r="AJ16"/>
  <c r="AJ37"/>
  <c r="AK37" s="1"/>
  <c r="AI12"/>
  <c r="AG12"/>
  <c r="AI5"/>
  <c r="AG5"/>
  <c r="AI29"/>
  <c r="AG29"/>
  <c r="AI22"/>
  <c r="AG22"/>
  <c r="AF5"/>
  <c r="AF36"/>
  <c r="AF7"/>
  <c r="AF29"/>
  <c r="AF37"/>
  <c r="AK19"/>
  <c r="AG15"/>
  <c r="AI15"/>
  <c r="AI8"/>
  <c r="AG8"/>
  <c r="AI38"/>
  <c r="AG38"/>
  <c r="AI19"/>
  <c r="AG19"/>
  <c r="AF8"/>
  <c r="AF33"/>
  <c r="AK9"/>
  <c r="AF10"/>
  <c r="AF38"/>
  <c r="AJ8"/>
  <c r="AK8" s="1"/>
  <c r="AJ34"/>
  <c r="AJ12"/>
  <c r="AF34"/>
  <c r="AI3"/>
  <c r="AG3"/>
  <c r="AI9"/>
  <c r="AG9"/>
  <c r="AG24"/>
  <c r="AI24"/>
  <c r="AG17"/>
  <c r="AI17"/>
  <c r="AG14"/>
  <c r="AI14"/>
  <c r="AG20"/>
  <c r="AI20"/>
  <c r="AK27"/>
  <c r="AH11"/>
  <c r="AH28"/>
  <c r="AH34"/>
  <c r="AJ31"/>
  <c r="AK31" s="1"/>
  <c r="AJ36"/>
  <c r="AK36" s="1"/>
  <c r="AG4"/>
  <c r="AI4"/>
  <c r="AG16"/>
  <c r="AI16"/>
  <c r="AI25"/>
  <c r="AG25"/>
  <c r="AF14"/>
  <c r="AF16"/>
  <c r="AF19"/>
  <c r="AK33"/>
  <c r="AK16"/>
  <c r="AH18"/>
  <c r="AK29"/>
  <c r="AF24"/>
  <c r="AF15"/>
  <c r="AE15" s="1"/>
  <c r="AF32"/>
  <c r="AJ3"/>
  <c r="AJ13"/>
  <c r="AK13" s="1"/>
  <c r="AJ28"/>
  <c r="AJ7"/>
  <c r="AK7" s="1"/>
  <c r="AJ21"/>
  <c r="AK21" s="1"/>
  <c r="AJ26"/>
  <c r="AK26" s="1"/>
  <c r="AK7" i="12"/>
  <c r="AH13"/>
  <c r="AH27"/>
  <c r="AH23"/>
  <c r="AH22"/>
  <c r="AK22" s="1"/>
  <c r="AJ27"/>
  <c r="AJ26"/>
  <c r="AJ4"/>
  <c r="AJ15"/>
  <c r="AF19"/>
  <c r="AF14"/>
  <c r="AF30"/>
  <c r="AF4"/>
  <c r="AF24"/>
  <c r="AF35"/>
  <c r="AH12"/>
  <c r="AI14"/>
  <c r="AG14"/>
  <c r="AI17"/>
  <c r="AG17"/>
  <c r="AG26"/>
  <c r="AI26"/>
  <c r="AG13"/>
  <c r="AI13"/>
  <c r="AG19"/>
  <c r="AI19"/>
  <c r="AG31"/>
  <c r="AI31"/>
  <c r="AI24"/>
  <c r="AG24"/>
  <c r="AI15"/>
  <c r="AG15"/>
  <c r="AI33"/>
  <c r="AG33"/>
  <c r="AH30"/>
  <c r="AK30" s="1"/>
  <c r="AH11"/>
  <c r="AK11" s="1"/>
  <c r="AH15"/>
  <c r="AH31"/>
  <c r="AJ20"/>
  <c r="AJ32"/>
  <c r="AF5"/>
  <c r="AF16"/>
  <c r="AF36"/>
  <c r="AH3"/>
  <c r="AK3" s="1"/>
  <c r="AH32"/>
  <c r="AH35"/>
  <c r="AJ19"/>
  <c r="AJ9"/>
  <c r="AK9" s="1"/>
  <c r="AJ36"/>
  <c r="AK36" s="1"/>
  <c r="AF7"/>
  <c r="AF15"/>
  <c r="AF32"/>
  <c r="AI11"/>
  <c r="AG11"/>
  <c r="AI29"/>
  <c r="AG29"/>
  <c r="AI10"/>
  <c r="AG10"/>
  <c r="AI34"/>
  <c r="AG34"/>
  <c r="AI6"/>
  <c r="AG6"/>
  <c r="AI3"/>
  <c r="AG3"/>
  <c r="AH6"/>
  <c r="AK26"/>
  <c r="AH24"/>
  <c r="AK24" s="1"/>
  <c r="AJ6"/>
  <c r="AI5"/>
  <c r="AG5"/>
  <c r="AG32"/>
  <c r="AI32"/>
  <c r="AI38"/>
  <c r="AG38"/>
  <c r="AG4"/>
  <c r="AI4"/>
  <c r="AI16"/>
  <c r="AG16"/>
  <c r="AI25"/>
  <c r="AG25"/>
  <c r="AF3"/>
  <c r="AI9"/>
  <c r="AG9"/>
  <c r="AI21"/>
  <c r="AG21"/>
  <c r="AG30"/>
  <c r="AI30"/>
  <c r="AK13"/>
  <c r="AK27"/>
  <c r="AH38"/>
  <c r="AK38" s="1"/>
  <c r="AH28"/>
  <c r="AK28" s="1"/>
  <c r="AH14"/>
  <c r="AH21"/>
  <c r="AJ16"/>
  <c r="AJ33"/>
  <c r="AF8"/>
  <c r="AF27"/>
  <c r="AF25"/>
  <c r="AH8"/>
  <c r="AK8" s="1"/>
  <c r="AH16"/>
  <c r="AH25"/>
  <c r="AJ31"/>
  <c r="AJ35"/>
  <c r="AJ25"/>
  <c r="AF10"/>
  <c r="AF21"/>
  <c r="AF29"/>
  <c r="AF31"/>
  <c r="AG20"/>
  <c r="AI20"/>
  <c r="AI28"/>
  <c r="AG28"/>
  <c r="AI18"/>
  <c r="AG18"/>
  <c r="AK19"/>
  <c r="AK34"/>
  <c r="AJ12"/>
  <c r="AI8"/>
  <c r="AG8"/>
  <c r="AG23"/>
  <c r="AI23"/>
  <c r="AG35"/>
  <c r="AI35"/>
  <c r="AI7"/>
  <c r="AG7"/>
  <c r="AI22"/>
  <c r="AG22"/>
  <c r="AI37"/>
  <c r="AG37"/>
  <c r="AG36"/>
  <c r="AI36"/>
  <c r="AI12"/>
  <c r="AG12"/>
  <c r="AG27"/>
  <c r="AI27"/>
  <c r="AH4"/>
  <c r="AK4" s="1"/>
  <c r="AH17"/>
  <c r="AK17" s="1"/>
  <c r="AH33"/>
  <c r="AF37"/>
  <c r="AK5"/>
  <c r="AH20"/>
  <c r="AJ10"/>
  <c r="AK10" s="1"/>
  <c r="AJ21"/>
  <c r="AJ37"/>
  <c r="AK37" s="1"/>
  <c r="AF11"/>
  <c r="AF22"/>
  <c r="AF33"/>
  <c r="AF28"/>
  <c r="AH18"/>
  <c r="AK18" s="1"/>
  <c r="AH29"/>
  <c r="AJ23"/>
  <c r="AK23" s="1"/>
  <c r="AJ14"/>
  <c r="AJ29"/>
  <c r="AF13"/>
  <c r="AF18"/>
  <c r="AF38"/>
  <c r="AG5" i="11"/>
  <c r="AG8"/>
  <c r="AG20"/>
  <c r="AK23"/>
  <c r="AK14"/>
  <c r="AG23"/>
  <c r="AG17"/>
  <c r="AK34"/>
  <c r="AK8"/>
  <c r="AH16"/>
  <c r="AJ3"/>
  <c r="AJ22"/>
  <c r="AH6"/>
  <c r="AH11"/>
  <c r="AK11" s="1"/>
  <c r="AH3"/>
  <c r="AJ20"/>
  <c r="AK20" s="1"/>
  <c r="AE20" s="1"/>
  <c r="AJ7"/>
  <c r="AK4"/>
  <c r="AK25"/>
  <c r="AG11"/>
  <c r="AI32"/>
  <c r="AI11"/>
  <c r="AG14"/>
  <c r="AE14" s="1"/>
  <c r="AG32"/>
  <c r="AF19"/>
  <c r="AE23"/>
  <c r="AF24"/>
  <c r="AI16"/>
  <c r="AG16"/>
  <c r="AI37"/>
  <c r="AG37"/>
  <c r="AG21"/>
  <c r="AI21"/>
  <c r="AF16"/>
  <c r="AI38"/>
  <c r="AH38"/>
  <c r="AG7"/>
  <c r="AI7"/>
  <c r="AI31"/>
  <c r="AG31"/>
  <c r="AK9"/>
  <c r="AK18"/>
  <c r="AI18"/>
  <c r="AG18"/>
  <c r="AF22"/>
  <c r="AJ12"/>
  <c r="AH5"/>
  <c r="AH7"/>
  <c r="AK7" s="1"/>
  <c r="AK31"/>
  <c r="AJ24"/>
  <c r="AK24" s="1"/>
  <c r="AK10"/>
  <c r="AK13"/>
  <c r="AK30"/>
  <c r="AF21"/>
  <c r="AI4"/>
  <c r="AG4"/>
  <c r="AG13"/>
  <c r="AI13"/>
  <c r="AG34"/>
  <c r="AI34"/>
  <c r="AG35"/>
  <c r="AK3"/>
  <c r="AH12"/>
  <c r="AH29"/>
  <c r="AJ6"/>
  <c r="AK6" s="1"/>
  <c r="AG12"/>
  <c r="AI12"/>
  <c r="AG6"/>
  <c r="AI6"/>
  <c r="AI24"/>
  <c r="AG24"/>
  <c r="AF37"/>
  <c r="AF27"/>
  <c r="AF25"/>
  <c r="AJ16"/>
  <c r="AJ32"/>
  <c r="AK33"/>
  <c r="AI28"/>
  <c r="AG28"/>
  <c r="AI36"/>
  <c r="AG36"/>
  <c r="AG30"/>
  <c r="AI30"/>
  <c r="AF30"/>
  <c r="AJ27"/>
  <c r="AK28"/>
  <c r="AJ38"/>
  <c r="AH27"/>
  <c r="AI22"/>
  <c r="AG22"/>
  <c r="AG3"/>
  <c r="AI3"/>
  <c r="AG33"/>
  <c r="AI33"/>
  <c r="AE8"/>
  <c r="AJ5"/>
  <c r="AK21"/>
  <c r="AJ17"/>
  <c r="AK19"/>
  <c r="AK26"/>
  <c r="AE26" s="1"/>
  <c r="AG10"/>
  <c r="AI10"/>
  <c r="AG19"/>
  <c r="AI19"/>
  <c r="AI25"/>
  <c r="AG25"/>
  <c r="AI35"/>
  <c r="AH32"/>
  <c r="AK22"/>
  <c r="AK37"/>
  <c r="AJ29"/>
  <c r="AG9"/>
  <c r="AI9"/>
  <c r="AI15"/>
  <c r="AG15"/>
  <c r="AG27"/>
  <c r="AI27"/>
  <c r="AF33"/>
  <c r="AF36"/>
  <c r="AF7" i="1"/>
  <c r="AF11"/>
  <c r="AJ15" i="10"/>
  <c r="AJ23"/>
  <c r="AJ35"/>
  <c r="AK35" s="1"/>
  <c r="AJ29"/>
  <c r="AJ11"/>
  <c r="AJ30"/>
  <c r="AK30"/>
  <c r="AJ4"/>
  <c r="AK4" s="1"/>
  <c r="AJ14"/>
  <c r="AK14" s="1"/>
  <c r="AJ25"/>
  <c r="AK25" s="1"/>
  <c r="AJ12"/>
  <c r="AJ32"/>
  <c r="AK32" s="1"/>
  <c r="AK15"/>
  <c r="AK19"/>
  <c r="AK6"/>
  <c r="AK37"/>
  <c r="AF13"/>
  <c r="AF29"/>
  <c r="AK31"/>
  <c r="AI9"/>
  <c r="AG9"/>
  <c r="AG15"/>
  <c r="AI15"/>
  <c r="AI27"/>
  <c r="AG27"/>
  <c r="AF27"/>
  <c r="AJ7"/>
  <c r="AK7" s="1"/>
  <c r="AF15"/>
  <c r="AI22"/>
  <c r="AG22"/>
  <c r="AI4"/>
  <c r="AG4"/>
  <c r="AG28"/>
  <c r="AI28"/>
  <c r="AJ17"/>
  <c r="AK17" s="1"/>
  <c r="AJ24"/>
  <c r="AK24" s="1"/>
  <c r="AI14"/>
  <c r="AG14"/>
  <c r="AG17"/>
  <c r="AI17"/>
  <c r="AF17"/>
  <c r="AG35"/>
  <c r="AI35"/>
  <c r="AG24"/>
  <c r="AI24"/>
  <c r="AI30"/>
  <c r="AG30"/>
  <c r="AI21"/>
  <c r="AG21"/>
  <c r="AJ10"/>
  <c r="AK10" s="1"/>
  <c r="AJ27"/>
  <c r="AK27" s="1"/>
  <c r="AJ33"/>
  <c r="AK33" s="1"/>
  <c r="AF21"/>
  <c r="AF35"/>
  <c r="AG7"/>
  <c r="AI7"/>
  <c r="AI16"/>
  <c r="AG16"/>
  <c r="AF16"/>
  <c r="AI37"/>
  <c r="AG37"/>
  <c r="AF37"/>
  <c r="AJ3"/>
  <c r="AK3" s="1"/>
  <c r="AG11"/>
  <c r="AI11"/>
  <c r="AF11"/>
  <c r="AI5"/>
  <c r="AG5"/>
  <c r="AF5"/>
  <c r="AG20"/>
  <c r="AI20"/>
  <c r="AF20"/>
  <c r="AK23"/>
  <c r="AF9"/>
  <c r="AK28"/>
  <c r="AF28"/>
  <c r="AE28" s="1"/>
  <c r="AK11"/>
  <c r="AI18"/>
  <c r="AG18"/>
  <c r="AI3"/>
  <c r="AG3"/>
  <c r="AI33"/>
  <c r="AG33"/>
  <c r="AF33"/>
  <c r="AJ16"/>
  <c r="AK16" s="1"/>
  <c r="AJ20"/>
  <c r="AK20" s="1"/>
  <c r="AF18"/>
  <c r="AI13"/>
  <c r="AG13"/>
  <c r="AG19"/>
  <c r="AI19"/>
  <c r="AF19"/>
  <c r="AG31"/>
  <c r="AI31"/>
  <c r="AJ13"/>
  <c r="AK13" s="1"/>
  <c r="AJ18"/>
  <c r="AK18" s="1"/>
  <c r="AJ34"/>
  <c r="AK34" s="1"/>
  <c r="AI29"/>
  <c r="AG29"/>
  <c r="AG8"/>
  <c r="AI8"/>
  <c r="AF8"/>
  <c r="AG23"/>
  <c r="AI23"/>
  <c r="AK29"/>
  <c r="AF22"/>
  <c r="AF23"/>
  <c r="AJ9"/>
  <c r="AK9" s="1"/>
  <c r="AJ36"/>
  <c r="AK36" s="1"/>
  <c r="AG6"/>
  <c r="AI6"/>
  <c r="AF6"/>
  <c r="AG12"/>
  <c r="AI12"/>
  <c r="AF12"/>
  <c r="AG36"/>
  <c r="AI36"/>
  <c r="AF36"/>
  <c r="AK12"/>
  <c r="AF3"/>
  <c r="AJ5"/>
  <c r="AK5" s="1"/>
  <c r="AJ21"/>
  <c r="AK21" s="1"/>
  <c r="AJ26"/>
  <c r="AK26" s="1"/>
  <c r="AF7"/>
  <c r="AF4"/>
  <c r="AF24"/>
  <c r="AI10"/>
  <c r="AG10"/>
  <c r="AI34"/>
  <c r="AG34"/>
  <c r="AG25"/>
  <c r="AI25"/>
  <c r="AF31"/>
  <c r="AJ8"/>
  <c r="AK8" s="1"/>
  <c r="AJ22"/>
  <c r="AK22" s="1"/>
  <c r="AJ38"/>
  <c r="AK38" s="1"/>
  <c r="AF30"/>
  <c r="AG32"/>
  <c r="AI32"/>
  <c r="AI26"/>
  <c r="AG26"/>
  <c r="AI38"/>
  <c r="AG38"/>
  <c r="AE11" i="8"/>
  <c r="AE16"/>
  <c r="AE17"/>
  <c r="AE8"/>
  <c r="AF28"/>
  <c r="AF9"/>
  <c r="AK33"/>
  <c r="AE33" s="1"/>
  <c r="AG23"/>
  <c r="AE34"/>
  <c r="AF23"/>
  <c r="AK26"/>
  <c r="AE26" s="1"/>
  <c r="AI20"/>
  <c r="AF20"/>
  <c r="AG20"/>
  <c r="AE14"/>
  <c r="AG6"/>
  <c r="AE6" s="1"/>
  <c r="AK12"/>
  <c r="AE12" s="1"/>
  <c r="AK31" i="7"/>
  <c r="AK32"/>
  <c r="AK12"/>
  <c r="AK28"/>
  <c r="AE28" s="1"/>
  <c r="AE20"/>
  <c r="AK18"/>
  <c r="AG37"/>
  <c r="AE37" s="1"/>
  <c r="AE5"/>
  <c r="AI18"/>
  <c r="AF18"/>
  <c r="AF34"/>
  <c r="AE16"/>
  <c r="AH8"/>
  <c r="AK8" s="1"/>
  <c r="AE8" s="1"/>
  <c r="AG34"/>
  <c r="AI6"/>
  <c r="AF6"/>
  <c r="AI13"/>
  <c r="AF13"/>
  <c r="AI17"/>
  <c r="AF17"/>
  <c r="AK19" i="6"/>
  <c r="AK10"/>
  <c r="AK24"/>
  <c r="AE11"/>
  <c r="AK20"/>
  <c r="AE5"/>
  <c r="AI15"/>
  <c r="AG13"/>
  <c r="AF24"/>
  <c r="AI13"/>
  <c r="AE14"/>
  <c r="AK17"/>
  <c r="AE17" s="1"/>
  <c r="AK28"/>
  <c r="AE28" s="1"/>
  <c r="AF32"/>
  <c r="AG32"/>
  <c r="AK8"/>
  <c r="AE8" s="1"/>
  <c r="AH38" i="4"/>
  <c r="AK18"/>
  <c r="AK12"/>
  <c r="AK5"/>
  <c r="AE5" s="1"/>
  <c r="AK23"/>
  <c r="AK25"/>
  <c r="AK6"/>
  <c r="AK14"/>
  <c r="AE14" s="1"/>
  <c r="AK36"/>
  <c r="AE36" s="1"/>
  <c r="AI12"/>
  <c r="AI6"/>
  <c r="AI37"/>
  <c r="AE37" s="1"/>
  <c r="AF12"/>
  <c r="AG34"/>
  <c r="AG37"/>
  <c r="AE8"/>
  <c r="AK22"/>
  <c r="AE22" s="1"/>
  <c r="AI15"/>
  <c r="AG15"/>
  <c r="AF15"/>
  <c r="AK35"/>
  <c r="AK38"/>
  <c r="AE38" s="1"/>
  <c r="AG35"/>
  <c r="AF13"/>
  <c r="AI13"/>
  <c r="AG13"/>
  <c r="AI17"/>
  <c r="AF17"/>
  <c r="AK3"/>
  <c r="AK24"/>
  <c r="AE24" s="1"/>
  <c r="AK4"/>
  <c r="AE4" s="1"/>
  <c r="AG17"/>
  <c r="AE34"/>
  <c r="AK11"/>
  <c r="AE11" s="1"/>
  <c r="AE28"/>
  <c r="AI35"/>
  <c r="AF20"/>
  <c r="AI20"/>
  <c r="AI3"/>
  <c r="AI32" i="1"/>
  <c r="AJ33"/>
  <c r="AH5"/>
  <c r="AI4"/>
  <c r="AF14"/>
  <c r="AF16"/>
  <c r="AF5"/>
  <c r="AJ31"/>
  <c r="AH4"/>
  <c r="AK4" s="1"/>
  <c r="AJ25"/>
  <c r="AJ7"/>
  <c r="AJ9"/>
  <c r="AI10"/>
  <c r="AF13"/>
  <c r="AI22"/>
  <c r="AI38"/>
  <c r="AF19"/>
  <c r="AF25"/>
  <c r="AH27"/>
  <c r="AJ27"/>
  <c r="AH34"/>
  <c r="AH24"/>
  <c r="AH6"/>
  <c r="AE3" i="7"/>
  <c r="AJ10"/>
  <c r="AH10"/>
  <c r="AK29"/>
  <c r="AE29" s="1"/>
  <c r="AH21"/>
  <c r="AJ21"/>
  <c r="AH15"/>
  <c r="AJ15"/>
  <c r="AH35"/>
  <c r="AK35" s="1"/>
  <c r="AE35" s="1"/>
  <c r="AJ14"/>
  <c r="AK14" s="1"/>
  <c r="AE14" s="1"/>
  <c r="AE4"/>
  <c r="AE19"/>
  <c r="AE33"/>
  <c r="AE36"/>
  <c r="AE26"/>
  <c r="AK9"/>
  <c r="AE9" s="1"/>
  <c r="AK22"/>
  <c r="AE22" s="1"/>
  <c r="AK35" i="6"/>
  <c r="AE35" s="1"/>
  <c r="AK15"/>
  <c r="AE22"/>
  <c r="AE3"/>
  <c r="AK38"/>
  <c r="AE38" s="1"/>
  <c r="AK30"/>
  <c r="AE30" s="1"/>
  <c r="AE26"/>
  <c r="AE25" i="4"/>
  <c r="AK17"/>
  <c r="AE9"/>
  <c r="AK31"/>
  <c r="AE31" s="1"/>
  <c r="AE16"/>
  <c r="AK33"/>
  <c r="AE21"/>
  <c r="AE7"/>
  <c r="AE10"/>
  <c r="AF35" i="1"/>
  <c r="AF32"/>
  <c r="AI8"/>
  <c r="AI14"/>
  <c r="AH7"/>
  <c r="AJ12"/>
  <c r="AH33"/>
  <c r="AH11"/>
  <c r="AJ6"/>
  <c r="AK6" s="1"/>
  <c r="AH38"/>
  <c r="AF8"/>
  <c r="AG35"/>
  <c r="AF10"/>
  <c r="AE27" i="8"/>
  <c r="AE21"/>
  <c r="AE3"/>
  <c r="AE9"/>
  <c r="AE36"/>
  <c r="AE32"/>
  <c r="AE13"/>
  <c r="AE28"/>
  <c r="AE4"/>
  <c r="AE35"/>
  <c r="AE5"/>
  <c r="AE10"/>
  <c r="AE30"/>
  <c r="AE25"/>
  <c r="AE19"/>
  <c r="AE22"/>
  <c r="AE7"/>
  <c r="AE15"/>
  <c r="AE37"/>
  <c r="AE18"/>
  <c r="AE38"/>
  <c r="AE24"/>
  <c r="AK29"/>
  <c r="AE29" s="1"/>
  <c r="AE31"/>
  <c r="AE24" i="7"/>
  <c r="AE27"/>
  <c r="AE23"/>
  <c r="AK11"/>
  <c r="AE11" s="1"/>
  <c r="AE30"/>
  <c r="AE31"/>
  <c r="AE7"/>
  <c r="AE25"/>
  <c r="AE32"/>
  <c r="AE12"/>
  <c r="AE38"/>
  <c r="AE9" i="6"/>
  <c r="AE37"/>
  <c r="AE6"/>
  <c r="AE23"/>
  <c r="AE29"/>
  <c r="AE34"/>
  <c r="AE25"/>
  <c r="AE36"/>
  <c r="AE10"/>
  <c r="AE12"/>
  <c r="AE7"/>
  <c r="AE4"/>
  <c r="AE33"/>
  <c r="AE27"/>
  <c r="AE18"/>
  <c r="AE21"/>
  <c r="AE19"/>
  <c r="AK31"/>
  <c r="AE31" s="1"/>
  <c r="AE20"/>
  <c r="AE27" i="4"/>
  <c r="AE29"/>
  <c r="AE18"/>
  <c r="AE19"/>
  <c r="AE33"/>
  <c r="AE23"/>
  <c r="AE30"/>
  <c r="AE6"/>
  <c r="AE32"/>
  <c r="AE26"/>
  <c r="AG25" i="1"/>
  <c r="AI19"/>
  <c r="AF38"/>
  <c r="AH17"/>
  <c r="AH23"/>
  <c r="AJ20"/>
  <c r="AJ5"/>
  <c r="AK5" s="1"/>
  <c r="AF22"/>
  <c r="AI5"/>
  <c r="AH13"/>
  <c r="AJ32"/>
  <c r="AE31" i="39" l="1"/>
  <c r="AE7"/>
  <c r="AK27"/>
  <c r="AE27" s="1"/>
  <c r="AE17"/>
  <c r="AE4"/>
  <c r="AE28"/>
  <c r="AK30"/>
  <c r="AE35"/>
  <c r="AK24"/>
  <c r="AE24" s="1"/>
  <c r="AE36"/>
  <c r="AE8"/>
  <c r="AK12"/>
  <c r="AE12"/>
  <c r="AE14"/>
  <c r="AE38"/>
  <c r="AE23"/>
  <c r="AE30"/>
  <c r="AE19"/>
  <c r="AK20"/>
  <c r="AK22"/>
  <c r="AE5"/>
  <c r="AK38"/>
  <c r="AE20"/>
  <c r="AE22"/>
  <c r="AK6"/>
  <c r="AE6" s="1"/>
  <c r="AE32"/>
  <c r="AE25"/>
  <c r="AE10"/>
  <c r="AE16"/>
  <c r="AE3"/>
  <c r="AE29"/>
  <c r="AE11"/>
  <c r="AE21"/>
  <c r="AK29"/>
  <c r="AE26" i="38"/>
  <c r="AE20"/>
  <c r="AK28"/>
  <c r="AE31"/>
  <c r="AE11"/>
  <c r="AE37"/>
  <c r="AE19"/>
  <c r="AK26"/>
  <c r="AE28"/>
  <c r="AE7"/>
  <c r="AE23"/>
  <c r="AE25"/>
  <c r="AE9"/>
  <c r="AE17"/>
  <c r="AE6"/>
  <c r="AE22"/>
  <c r="AE12"/>
  <c r="AE3"/>
  <c r="AE15"/>
  <c r="AK8"/>
  <c r="AE8" s="1"/>
  <c r="AE14"/>
  <c r="AK33"/>
  <c r="AE33" s="1"/>
  <c r="AE24"/>
  <c r="AK35"/>
  <c r="AE35" s="1"/>
  <c r="AK36"/>
  <c r="AE36" s="1"/>
  <c r="AK4"/>
  <c r="AE4" s="1"/>
  <c r="AK6" i="37"/>
  <c r="AE15"/>
  <c r="AE19"/>
  <c r="AK4"/>
  <c r="AE4" s="1"/>
  <c r="AE18"/>
  <c r="AE23"/>
  <c r="AE3"/>
  <c r="AE26"/>
  <c r="AE32"/>
  <c r="AE17"/>
  <c r="AE31"/>
  <c r="AE10"/>
  <c r="AE6"/>
  <c r="AE9"/>
  <c r="AE35"/>
  <c r="AE12"/>
  <c r="AK14"/>
  <c r="AE14" s="1"/>
  <c r="AE37"/>
  <c r="AE22"/>
  <c r="AE38"/>
  <c r="AE29"/>
  <c r="AE25"/>
  <c r="AE34"/>
  <c r="AE28"/>
  <c r="AE16"/>
  <c r="AE21"/>
  <c r="AE11" i="36"/>
  <c r="AE23"/>
  <c r="AE37"/>
  <c r="AE13"/>
  <c r="AE6"/>
  <c r="AK35"/>
  <c r="AE35" s="1"/>
  <c r="AE36"/>
  <c r="AE10"/>
  <c r="AE19"/>
  <c r="AE17"/>
  <c r="AE4"/>
  <c r="AK15"/>
  <c r="AK28"/>
  <c r="AE22"/>
  <c r="AK29"/>
  <c r="AE29" s="1"/>
  <c r="AK20"/>
  <c r="AE20" s="1"/>
  <c r="AE33"/>
  <c r="AK32"/>
  <c r="AE32" s="1"/>
  <c r="AK14"/>
  <c r="AE14" s="1"/>
  <c r="AK5"/>
  <c r="AE5" s="1"/>
  <c r="AE27"/>
  <c r="AE12"/>
  <c r="AK3"/>
  <c r="AE3" s="1"/>
  <c r="AE21"/>
  <c r="AE8"/>
  <c r="AK9"/>
  <c r="AE9" s="1"/>
  <c r="AE24"/>
  <c r="AE38"/>
  <c r="AE28"/>
  <c r="AE18"/>
  <c r="AE15"/>
  <c r="AE36" i="35"/>
  <c r="AE30"/>
  <c r="AE20"/>
  <c r="AE24"/>
  <c r="AE35"/>
  <c r="AE19"/>
  <c r="AK38"/>
  <c r="AE23"/>
  <c r="AE29"/>
  <c r="AK37"/>
  <c r="AE37" s="1"/>
  <c r="AK4"/>
  <c r="AE25"/>
  <c r="AE15"/>
  <c r="AK31"/>
  <c r="AE31" s="1"/>
  <c r="AE12"/>
  <c r="AE33"/>
  <c r="AE21"/>
  <c r="AK22"/>
  <c r="AE22" s="1"/>
  <c r="AE9"/>
  <c r="AE10"/>
  <c r="AE38"/>
  <c r="AE27"/>
  <c r="AE13"/>
  <c r="AE3"/>
  <c r="AE18"/>
  <c r="AE17"/>
  <c r="AE26"/>
  <c r="AE11"/>
  <c r="AK34"/>
  <c r="AE34" s="1"/>
  <c r="AE28"/>
  <c r="AE4"/>
  <c r="AE32"/>
  <c r="AK14"/>
  <c r="AE14" s="1"/>
  <c r="AE14" i="34"/>
  <c r="AE7"/>
  <c r="AE37"/>
  <c r="AE28"/>
  <c r="AE27"/>
  <c r="AE31"/>
  <c r="AE29"/>
  <c r="AK11"/>
  <c r="AE11" s="1"/>
  <c r="AE20"/>
  <c r="AE33"/>
  <c r="AE15"/>
  <c r="AE19"/>
  <c r="AE16"/>
  <c r="AE21"/>
  <c r="AE9"/>
  <c r="AE8"/>
  <c r="AE13"/>
  <c r="AE17"/>
  <c r="AE10"/>
  <c r="AK34"/>
  <c r="AE34" s="1"/>
  <c r="AE25"/>
  <c r="AE38"/>
  <c r="AE22"/>
  <c r="AE32"/>
  <c r="AK23"/>
  <c r="AE23" s="1"/>
  <c r="AE15" i="33"/>
  <c r="AE23"/>
  <c r="AE38"/>
  <c r="AE8"/>
  <c r="AE37"/>
  <c r="AK5"/>
  <c r="AK20"/>
  <c r="AE31"/>
  <c r="AE35"/>
  <c r="AK31"/>
  <c r="AK4"/>
  <c r="AE4" s="1"/>
  <c r="AE6"/>
  <c r="AE20"/>
  <c r="AE28"/>
  <c r="AK22"/>
  <c r="AE22" s="1"/>
  <c r="AE19"/>
  <c r="AE18"/>
  <c r="AE11"/>
  <c r="AE32"/>
  <c r="AK17"/>
  <c r="AE17" s="1"/>
  <c r="AE12"/>
  <c r="AE5"/>
  <c r="AK7"/>
  <c r="AE21"/>
  <c r="AK34"/>
  <c r="AE34" s="1"/>
  <c r="AE33"/>
  <c r="AK13"/>
  <c r="AE13" s="1"/>
  <c r="AE7"/>
  <c r="AK24"/>
  <c r="AE24" s="1"/>
  <c r="AE14"/>
  <c r="AK27"/>
  <c r="AE27" s="1"/>
  <c r="AE29"/>
  <c r="AE25"/>
  <c r="AE23" i="32"/>
  <c r="AE22"/>
  <c r="AK36"/>
  <c r="AK10"/>
  <c r="AE10" s="1"/>
  <c r="AE4"/>
  <c r="AK7"/>
  <c r="AE7" s="1"/>
  <c r="AE5"/>
  <c r="AE31"/>
  <c r="AE20"/>
  <c r="AE16"/>
  <c r="AK16"/>
  <c r="AE13"/>
  <c r="AK23"/>
  <c r="AE24"/>
  <c r="AE26"/>
  <c r="AE34"/>
  <c r="AE8"/>
  <c r="AK34"/>
  <c r="AE18"/>
  <c r="AE37"/>
  <c r="AE32"/>
  <c r="AE36"/>
  <c r="AK27"/>
  <c r="AE27" s="1"/>
  <c r="AK38"/>
  <c r="AE38" s="1"/>
  <c r="AE33"/>
  <c r="AE17"/>
  <c r="AE15"/>
  <c r="AE29"/>
  <c r="AE9"/>
  <c r="AE30"/>
  <c r="AE3"/>
  <c r="AK6"/>
  <c r="AE6" s="1"/>
  <c r="AE28"/>
  <c r="AE25"/>
  <c r="AE31" i="31"/>
  <c r="AE16"/>
  <c r="AE28"/>
  <c r="AE8"/>
  <c r="AE34"/>
  <c r="AE37"/>
  <c r="AE35"/>
  <c r="AK10"/>
  <c r="AE10" s="1"/>
  <c r="AE33"/>
  <c r="AE38"/>
  <c r="AE29"/>
  <c r="AE26"/>
  <c r="AK38"/>
  <c r="AK3"/>
  <c r="AE3" s="1"/>
  <c r="AE32"/>
  <c r="AE18"/>
  <c r="AE14"/>
  <c r="AE21"/>
  <c r="AE11"/>
  <c r="AE23"/>
  <c r="AE15"/>
  <c r="AE17"/>
  <c r="AK30"/>
  <c r="AE30" s="1"/>
  <c r="AE6"/>
  <c r="AE12"/>
  <c r="AK27"/>
  <c r="AE27" s="1"/>
  <c r="AE7"/>
  <c r="AE9"/>
  <c r="AK13"/>
  <c r="AE13" s="1"/>
  <c r="AK22"/>
  <c r="AE22" s="1"/>
  <c r="AE24"/>
  <c r="AE20"/>
  <c r="AK12" i="30"/>
  <c r="AE32"/>
  <c r="AK21"/>
  <c r="AK30"/>
  <c r="AE9"/>
  <c r="AK8"/>
  <c r="AK20"/>
  <c r="AE20" s="1"/>
  <c r="AE31"/>
  <c r="AE15"/>
  <c r="AE16"/>
  <c r="AE19"/>
  <c r="AK3"/>
  <c r="AE3" s="1"/>
  <c r="AE8"/>
  <c r="AE29"/>
  <c r="AE12"/>
  <c r="AE26"/>
  <c r="AE27"/>
  <c r="AE21"/>
  <c r="AK17"/>
  <c r="AE17" s="1"/>
  <c r="AE18"/>
  <c r="AK36"/>
  <c r="AE36" s="1"/>
  <c r="AK4"/>
  <c r="AE4" s="1"/>
  <c r="AE11"/>
  <c r="AK22"/>
  <c r="AE22" s="1"/>
  <c r="AK28"/>
  <c r="AE28" s="1"/>
  <c r="AE24"/>
  <c r="AE14"/>
  <c r="AK7"/>
  <c r="AE7" s="1"/>
  <c r="AK10"/>
  <c r="AE10" s="1"/>
  <c r="AE38"/>
  <c r="AE30"/>
  <c r="AE28" i="29"/>
  <c r="AE24"/>
  <c r="AK7"/>
  <c r="AE26"/>
  <c r="AE22"/>
  <c r="AE23"/>
  <c r="AE31"/>
  <c r="AE10"/>
  <c r="AE17"/>
  <c r="AK27"/>
  <c r="AE38"/>
  <c r="AE4"/>
  <c r="AE21"/>
  <c r="AE18"/>
  <c r="AE7"/>
  <c r="AE29"/>
  <c r="AE3"/>
  <c r="AE34"/>
  <c r="AE27"/>
  <c r="AE9"/>
  <c r="AE25"/>
  <c r="AK20"/>
  <c r="AE20" s="1"/>
  <c r="AE16"/>
  <c r="AE36"/>
  <c r="AE19"/>
  <c r="AE35"/>
  <c r="AE8"/>
  <c r="AE13"/>
  <c r="AE14"/>
  <c r="AE12"/>
  <c r="AE11"/>
  <c r="AE5"/>
  <c r="AE13" i="28"/>
  <c r="AE35"/>
  <c r="AK8"/>
  <c r="AE21"/>
  <c r="AE3"/>
  <c r="AE14"/>
  <c r="AE19"/>
  <c r="AE23"/>
  <c r="AE16"/>
  <c r="AK26"/>
  <c r="AE37"/>
  <c r="AE8"/>
  <c r="AE18"/>
  <c r="AE34"/>
  <c r="AE31"/>
  <c r="AE10"/>
  <c r="AE4"/>
  <c r="AE28"/>
  <c r="AE15"/>
  <c r="AE20"/>
  <c r="AE24"/>
  <c r="AE17"/>
  <c r="AK29"/>
  <c r="AE33"/>
  <c r="AE26"/>
  <c r="AE25"/>
  <c r="AE36"/>
  <c r="AK6"/>
  <c r="AE6" s="1"/>
  <c r="AE32"/>
  <c r="AE38"/>
  <c r="AE5"/>
  <c r="AE27"/>
  <c r="AE29"/>
  <c r="AE22"/>
  <c r="AE35" i="27"/>
  <c r="AE12"/>
  <c r="AE22"/>
  <c r="AE38"/>
  <c r="AE17"/>
  <c r="AK31"/>
  <c r="AE31" s="1"/>
  <c r="AK8"/>
  <c r="AE29"/>
  <c r="AE21"/>
  <c r="AE19"/>
  <c r="AE26"/>
  <c r="AE14"/>
  <c r="AE15"/>
  <c r="AE37"/>
  <c r="AE6"/>
  <c r="AE23"/>
  <c r="AE20"/>
  <c r="AE13"/>
  <c r="AE34"/>
  <c r="AE5"/>
  <c r="AK9"/>
  <c r="AE9" s="1"/>
  <c r="AE10"/>
  <c r="AE8"/>
  <c r="AK25"/>
  <c r="AE25" s="1"/>
  <c r="AE18"/>
  <c r="AK30"/>
  <c r="AE30" s="1"/>
  <c r="AE7"/>
  <c r="AE36"/>
  <c r="AE24"/>
  <c r="AK11"/>
  <c r="AE11" s="1"/>
  <c r="AK3"/>
  <c r="AE3" s="1"/>
  <c r="AE20" i="26"/>
  <c r="AE9"/>
  <c r="AE19"/>
  <c r="AE8"/>
  <c r="AE18"/>
  <c r="AE12"/>
  <c r="AE26"/>
  <c r="AE33"/>
  <c r="AE30"/>
  <c r="AE13"/>
  <c r="AE38"/>
  <c r="AE16"/>
  <c r="AE17"/>
  <c r="AE11"/>
  <c r="AK3"/>
  <c r="AE3" s="1"/>
  <c r="AE6"/>
  <c r="AK24"/>
  <c r="AE24" s="1"/>
  <c r="AE5"/>
  <c r="AE28"/>
  <c r="AK22"/>
  <c r="AE22" s="1"/>
  <c r="AE14"/>
  <c r="AE4"/>
  <c r="AE15"/>
  <c r="AE23"/>
  <c r="AE27" i="25"/>
  <c r="AE17"/>
  <c r="AK38"/>
  <c r="AE36"/>
  <c r="AE5"/>
  <c r="AE11"/>
  <c r="AE13"/>
  <c r="AE28"/>
  <c r="AE14"/>
  <c r="AK29"/>
  <c r="AE6"/>
  <c r="AE24"/>
  <c r="AE31"/>
  <c r="AE21"/>
  <c r="AE19"/>
  <c r="AK26"/>
  <c r="AK22"/>
  <c r="AE22" s="1"/>
  <c r="AE37"/>
  <c r="AK35"/>
  <c r="AE35" s="1"/>
  <c r="AK8"/>
  <c r="AE8" s="1"/>
  <c r="AK4"/>
  <c r="AE4" s="1"/>
  <c r="AE32"/>
  <c r="AK12"/>
  <c r="AE12" s="1"/>
  <c r="AE18"/>
  <c r="AE38"/>
  <c r="AE34"/>
  <c r="AE29"/>
  <c r="AE26"/>
  <c r="AE15"/>
  <c r="AE9"/>
  <c r="AE7" i="24"/>
  <c r="AE21"/>
  <c r="AE30"/>
  <c r="AE10"/>
  <c r="AK27"/>
  <c r="AE9"/>
  <c r="AE13"/>
  <c r="AE35"/>
  <c r="AE14"/>
  <c r="AE3"/>
  <c r="AE27"/>
  <c r="AE23"/>
  <c r="AE11"/>
  <c r="AE12"/>
  <c r="AK33"/>
  <c r="AE33" s="1"/>
  <c r="AK34"/>
  <c r="AE34" s="1"/>
  <c r="AK8"/>
  <c r="AE8" s="1"/>
  <c r="AE31"/>
  <c r="AE15"/>
  <c r="AK22"/>
  <c r="AE22" s="1"/>
  <c r="AE4"/>
  <c r="AE29"/>
  <c r="AK37"/>
  <c r="AE37" s="1"/>
  <c r="AE26"/>
  <c r="AK16"/>
  <c r="AE16" s="1"/>
  <c r="AK24"/>
  <c r="AE24" s="1"/>
  <c r="AE28"/>
  <c r="AK38"/>
  <c r="AE38" s="1"/>
  <c r="AE19"/>
  <c r="AE28" i="23"/>
  <c r="AE38"/>
  <c r="AK26"/>
  <c r="AE26" s="1"/>
  <c r="AE4"/>
  <c r="AE21"/>
  <c r="AK36"/>
  <c r="AE36" s="1"/>
  <c r="AE27"/>
  <c r="AK9"/>
  <c r="AE9" s="1"/>
  <c r="AE6"/>
  <c r="AE15"/>
  <c r="AE16"/>
  <c r="AE33"/>
  <c r="AK19"/>
  <c r="AE19" s="1"/>
  <c r="AE23"/>
  <c r="AE14"/>
  <c r="AE17"/>
  <c r="AK25"/>
  <c r="AE25" s="1"/>
  <c r="AE34"/>
  <c r="AK24"/>
  <c r="AE24" s="1"/>
  <c r="AK30"/>
  <c r="AE30" s="1"/>
  <c r="AE37"/>
  <c r="AK14"/>
  <c r="AE31"/>
  <c r="AE3"/>
  <c r="AK11"/>
  <c r="AE11" s="1"/>
  <c r="AE12"/>
  <c r="AK7"/>
  <c r="AE7" s="1"/>
  <c r="AK32"/>
  <c r="AE32" s="1"/>
  <c r="AE10"/>
  <c r="AE7" i="22"/>
  <c r="AK35"/>
  <c r="AE36"/>
  <c r="AE33"/>
  <c r="AK28"/>
  <c r="AE28" s="1"/>
  <c r="AK22"/>
  <c r="AE37"/>
  <c r="AE22"/>
  <c r="AE34"/>
  <c r="AE9"/>
  <c r="AK29"/>
  <c r="AE29" s="1"/>
  <c r="AK4"/>
  <c r="AE4" s="1"/>
  <c r="AE13"/>
  <c r="AE25"/>
  <c r="AE38"/>
  <c r="AE17"/>
  <c r="AE30"/>
  <c r="AE24"/>
  <c r="AK19"/>
  <c r="AE19" s="1"/>
  <c r="AE8"/>
  <c r="AE35"/>
  <c r="AE12"/>
  <c r="AE15"/>
  <c r="AE16"/>
  <c r="AE14"/>
  <c r="AK5"/>
  <c r="AE5" s="1"/>
  <c r="AK3"/>
  <c r="AE3" s="1"/>
  <c r="AE17" i="21"/>
  <c r="AE23"/>
  <c r="AK26"/>
  <c r="AK12"/>
  <c r="AE11"/>
  <c r="AE12"/>
  <c r="AE6"/>
  <c r="AE19"/>
  <c r="AE3"/>
  <c r="AE4"/>
  <c r="AE27"/>
  <c r="AE9"/>
  <c r="AE21"/>
  <c r="AE15"/>
  <c r="AE22"/>
  <c r="AE26"/>
  <c r="AE34"/>
  <c r="AE20"/>
  <c r="AE31"/>
  <c r="AK10"/>
  <c r="AE10" s="1"/>
  <c r="AE37"/>
  <c r="AE29"/>
  <c r="AK14"/>
  <c r="AE14" s="1"/>
  <c r="AK25"/>
  <c r="AE25" s="1"/>
  <c r="AE28"/>
  <c r="AE35"/>
  <c r="AK32"/>
  <c r="AE32" s="1"/>
  <c r="AE8"/>
  <c r="AE38"/>
  <c r="AE17" i="20"/>
  <c r="AK13"/>
  <c r="AK11"/>
  <c r="AE11" s="1"/>
  <c r="AE37"/>
  <c r="AK15"/>
  <c r="AK23"/>
  <c r="AK38"/>
  <c r="AE38" s="1"/>
  <c r="AK9"/>
  <c r="AE9" s="1"/>
  <c r="AE33"/>
  <c r="AE34"/>
  <c r="AE28"/>
  <c r="AE15"/>
  <c r="AE24"/>
  <c r="AE16"/>
  <c r="AE25"/>
  <c r="AE30"/>
  <c r="AE31"/>
  <c r="AE12"/>
  <c r="AE14"/>
  <c r="AE18"/>
  <c r="AE6"/>
  <c r="AK22"/>
  <c r="AK8"/>
  <c r="AE8" s="1"/>
  <c r="AE36"/>
  <c r="AK27"/>
  <c r="AE27" s="1"/>
  <c r="AK20"/>
  <c r="AE22"/>
  <c r="AK7"/>
  <c r="AE7" s="1"/>
  <c r="AK29"/>
  <c r="AE29" s="1"/>
  <c r="AE32"/>
  <c r="AE13"/>
  <c r="AK35"/>
  <c r="AE35" s="1"/>
  <c r="AE10"/>
  <c r="AE19"/>
  <c r="AE20"/>
  <c r="AE3"/>
  <c r="AE5"/>
  <c r="AE23"/>
  <c r="AE21"/>
  <c r="AE37" i="19"/>
  <c r="AE7"/>
  <c r="AE3"/>
  <c r="AE26"/>
  <c r="AE36"/>
  <c r="AE31"/>
  <c r="AE27"/>
  <c r="AE13"/>
  <c r="AE35"/>
  <c r="AE34"/>
  <c r="AE38"/>
  <c r="AE28"/>
  <c r="AE14"/>
  <c r="AE6"/>
  <c r="AE17"/>
  <c r="AE21"/>
  <c r="AE33"/>
  <c r="AE12"/>
  <c r="AE22"/>
  <c r="AE18"/>
  <c r="AE24"/>
  <c r="AE16"/>
  <c r="AE11"/>
  <c r="AE10"/>
  <c r="AE25"/>
  <c r="AE9"/>
  <c r="AE15"/>
  <c r="AE29"/>
  <c r="AK5"/>
  <c r="AE5" s="1"/>
  <c r="AE19"/>
  <c r="AK4"/>
  <c r="AE4" s="1"/>
  <c r="AK20"/>
  <c r="AE20" s="1"/>
  <c r="AE32"/>
  <c r="AK23"/>
  <c r="AE23" s="1"/>
  <c r="AE8"/>
  <c r="AE17" i="18"/>
  <c r="AK38"/>
  <c r="AE38" s="1"/>
  <c r="AK37"/>
  <c r="AE37" s="1"/>
  <c r="AK27"/>
  <c r="AK33"/>
  <c r="AK21"/>
  <c r="AE21" s="1"/>
  <c r="AK30"/>
  <c r="AE30" s="1"/>
  <c r="AE24"/>
  <c r="AE26"/>
  <c r="AE6"/>
  <c r="AE23"/>
  <c r="AE31"/>
  <c r="AE28"/>
  <c r="AE15"/>
  <c r="AE7"/>
  <c r="AE9"/>
  <c r="AE4"/>
  <c r="AE3"/>
  <c r="AE10"/>
  <c r="AE35"/>
  <c r="AE19"/>
  <c r="AE32"/>
  <c r="AE12"/>
  <c r="AE33"/>
  <c r="AK22"/>
  <c r="AE22" s="1"/>
  <c r="AK18"/>
  <c r="AE18" s="1"/>
  <c r="AE13"/>
  <c r="AE27"/>
  <c r="AK11"/>
  <c r="AE11" s="1"/>
  <c r="AE25"/>
  <c r="AE36"/>
  <c r="AE34"/>
  <c r="AE14"/>
  <c r="AK8"/>
  <c r="AE8" s="1"/>
  <c r="AE29"/>
  <c r="AE16"/>
  <c r="AE8" i="17"/>
  <c r="AE26"/>
  <c r="AE13"/>
  <c r="AE33"/>
  <c r="AE9"/>
  <c r="AE3"/>
  <c r="AE24"/>
  <c r="AE32"/>
  <c r="AE18"/>
  <c r="AE25"/>
  <c r="AE23"/>
  <c r="AE6"/>
  <c r="AE5"/>
  <c r="AE15"/>
  <c r="AE20"/>
  <c r="AE37"/>
  <c r="AE12"/>
  <c r="AK11"/>
  <c r="AE11" s="1"/>
  <c r="AE4"/>
  <c r="AK10"/>
  <c r="AE10" s="1"/>
  <c r="AK28"/>
  <c r="AE28" s="1"/>
  <c r="AE27"/>
  <c r="AK16"/>
  <c r="AE16" s="1"/>
  <c r="AE34"/>
  <c r="AE17"/>
  <c r="AE29"/>
  <c r="AE14"/>
  <c r="AE35"/>
  <c r="AE19"/>
  <c r="AE22"/>
  <c r="AE27" i="16"/>
  <c r="AE38"/>
  <c r="AK6"/>
  <c r="AK32"/>
  <c r="AE32" s="1"/>
  <c r="AE19"/>
  <c r="AK26"/>
  <c r="AE37"/>
  <c r="AE6"/>
  <c r="AE33"/>
  <c r="AE25"/>
  <c r="AE20"/>
  <c r="AE31"/>
  <c r="AE36"/>
  <c r="AE28"/>
  <c r="AE13"/>
  <c r="AE17"/>
  <c r="AE16"/>
  <c r="AE23"/>
  <c r="AE10"/>
  <c r="AE11"/>
  <c r="AE8"/>
  <c r="AE12"/>
  <c r="AE26"/>
  <c r="AK35"/>
  <c r="AE35" s="1"/>
  <c r="AE34"/>
  <c r="AK22"/>
  <c r="AE22" s="1"/>
  <c r="AE18"/>
  <c r="AE29"/>
  <c r="AE9"/>
  <c r="AK14"/>
  <c r="AE14" s="1"/>
  <c r="AE24"/>
  <c r="AK30"/>
  <c r="AE30" s="1"/>
  <c r="AE21"/>
  <c r="AK3"/>
  <c r="AE3" s="1"/>
  <c r="AE15"/>
  <c r="AE4"/>
  <c r="AE34" i="15"/>
  <c r="AE29"/>
  <c r="AE7"/>
  <c r="AE23"/>
  <c r="AE17"/>
  <c r="AK21"/>
  <c r="AE24"/>
  <c r="AK10"/>
  <c r="AE10" s="1"/>
  <c r="AK28"/>
  <c r="AE28" s="1"/>
  <c r="AK3"/>
  <c r="AE27"/>
  <c r="AE20"/>
  <c r="AE13"/>
  <c r="AE33"/>
  <c r="AE3"/>
  <c r="AE6"/>
  <c r="AE11"/>
  <c r="AE32"/>
  <c r="AE8"/>
  <c r="AE18"/>
  <c r="AE26"/>
  <c r="AE5"/>
  <c r="AE12"/>
  <c r="AE31"/>
  <c r="AE16"/>
  <c r="AE21"/>
  <c r="AE14"/>
  <c r="AK19"/>
  <c r="AE19" s="1"/>
  <c r="AE36"/>
  <c r="AK15"/>
  <c r="AE15" s="1"/>
  <c r="AK35"/>
  <c r="AE35" s="1"/>
  <c r="AK37"/>
  <c r="AE37" s="1"/>
  <c r="AE25"/>
  <c r="AK22"/>
  <c r="AE22" s="1"/>
  <c r="AE38"/>
  <c r="AK4"/>
  <c r="AE4" s="1"/>
  <c r="AK9"/>
  <c r="AE9" s="1"/>
  <c r="AK30"/>
  <c r="AE30" s="1"/>
  <c r="AE27" i="14"/>
  <c r="AK19"/>
  <c r="AK20"/>
  <c r="AE20" s="1"/>
  <c r="AK30"/>
  <c r="AE15"/>
  <c r="AE38"/>
  <c r="AE35"/>
  <c r="AE30"/>
  <c r="AE14"/>
  <c r="AE28"/>
  <c r="AE4"/>
  <c r="AE9"/>
  <c r="AE13"/>
  <c r="AE24"/>
  <c r="AE17"/>
  <c r="AE18"/>
  <c r="AE33"/>
  <c r="AE7"/>
  <c r="AE37"/>
  <c r="AE16"/>
  <c r="AK8"/>
  <c r="AE8" s="1"/>
  <c r="AK10"/>
  <c r="AE10" s="1"/>
  <c r="AE25"/>
  <c r="AE23"/>
  <c r="AE32"/>
  <c r="AK5"/>
  <c r="AE5" s="1"/>
  <c r="AE3"/>
  <c r="AE26"/>
  <c r="AK22"/>
  <c r="AE22" s="1"/>
  <c r="AE19"/>
  <c r="AE12"/>
  <c r="AE21"/>
  <c r="AE31"/>
  <c r="AE29"/>
  <c r="AK34"/>
  <c r="AE34" s="1"/>
  <c r="AE11"/>
  <c r="AK6"/>
  <c r="AE6" s="1"/>
  <c r="AK34" i="13"/>
  <c r="AE23"/>
  <c r="AE35"/>
  <c r="AK3"/>
  <c r="AE3" s="1"/>
  <c r="AK18"/>
  <c r="AE18" s="1"/>
  <c r="AK11"/>
  <c r="AE11" s="1"/>
  <c r="AE14"/>
  <c r="AE6"/>
  <c r="AE9"/>
  <c r="AE21"/>
  <c r="AE17"/>
  <c r="AE10"/>
  <c r="AE8"/>
  <c r="AE20"/>
  <c r="AE30"/>
  <c r="AE31"/>
  <c r="AK12"/>
  <c r="AE12" s="1"/>
  <c r="AE29"/>
  <c r="AE13"/>
  <c r="AE19"/>
  <c r="AK28"/>
  <c r="AE28" s="1"/>
  <c r="AE7"/>
  <c r="AE5"/>
  <c r="AE4"/>
  <c r="AE26"/>
  <c r="AE24"/>
  <c r="AE34"/>
  <c r="AE36"/>
  <c r="AE22"/>
  <c r="AE32"/>
  <c r="AE16"/>
  <c r="AE38"/>
  <c r="AE33"/>
  <c r="AE37"/>
  <c r="AK25"/>
  <c r="AE25" s="1"/>
  <c r="AE27"/>
  <c r="AK15" i="12"/>
  <c r="AE22"/>
  <c r="AK33"/>
  <c r="AE33" s="1"/>
  <c r="AK20"/>
  <c r="AE20" s="1"/>
  <c r="AE18"/>
  <c r="AE13"/>
  <c r="AE34"/>
  <c r="AE4"/>
  <c r="AE30"/>
  <c r="AE9"/>
  <c r="AE15"/>
  <c r="AE28"/>
  <c r="AE24"/>
  <c r="AE19"/>
  <c r="AE26"/>
  <c r="AE23"/>
  <c r="AK29"/>
  <c r="AE10"/>
  <c r="AK25"/>
  <c r="AE25" s="1"/>
  <c r="AE27"/>
  <c r="AK21"/>
  <c r="AE3"/>
  <c r="AE36"/>
  <c r="AK12"/>
  <c r="AE12" s="1"/>
  <c r="AE21"/>
  <c r="AE37"/>
  <c r="AK16"/>
  <c r="AE16" s="1"/>
  <c r="AE8"/>
  <c r="AK14"/>
  <c r="AE14" s="1"/>
  <c r="AE17"/>
  <c r="AE7"/>
  <c r="AK35"/>
  <c r="AE35" s="1"/>
  <c r="AK31"/>
  <c r="AE31" s="1"/>
  <c r="AE38"/>
  <c r="AE11"/>
  <c r="AE29"/>
  <c r="AK6"/>
  <c r="AE6" s="1"/>
  <c r="AK32"/>
  <c r="AE32" s="1"/>
  <c r="AE5"/>
  <c r="AE31" i="11"/>
  <c r="AE15"/>
  <c r="AE11"/>
  <c r="AK16"/>
  <c r="AK12"/>
  <c r="AE12" s="1"/>
  <c r="AE24"/>
  <c r="AE28"/>
  <c r="AE7"/>
  <c r="AE4"/>
  <c r="AE18"/>
  <c r="AE9"/>
  <c r="AE10"/>
  <c r="AE13"/>
  <c r="AE6"/>
  <c r="AE19"/>
  <c r="AE35"/>
  <c r="AE3"/>
  <c r="AE30"/>
  <c r="AE34"/>
  <c r="AE33"/>
  <c r="AK27"/>
  <c r="AE27" s="1"/>
  <c r="AK17"/>
  <c r="AE17" s="1"/>
  <c r="AE37"/>
  <c r="AK29"/>
  <c r="AE29" s="1"/>
  <c r="AE21"/>
  <c r="AK5"/>
  <c r="AE5" s="1"/>
  <c r="AE25"/>
  <c r="AE36"/>
  <c r="AK32"/>
  <c r="AE32" s="1"/>
  <c r="AE22"/>
  <c r="AK38"/>
  <c r="AE38" s="1"/>
  <c r="AE16"/>
  <c r="AE29" i="10"/>
  <c r="AE23"/>
  <c r="AE30"/>
  <c r="AE14"/>
  <c r="AE13"/>
  <c r="AE16"/>
  <c r="AE17"/>
  <c r="AE26"/>
  <c r="AE18"/>
  <c r="AE11"/>
  <c r="AE12"/>
  <c r="AE25"/>
  <c r="AE31"/>
  <c r="AE24"/>
  <c r="AE38"/>
  <c r="AE32"/>
  <c r="AE10"/>
  <c r="AE34"/>
  <c r="AE33"/>
  <c r="AE9"/>
  <c r="AE21"/>
  <c r="AE4"/>
  <c r="AE36"/>
  <c r="AE5"/>
  <c r="AE7"/>
  <c r="AE3"/>
  <c r="AE19"/>
  <c r="AE20"/>
  <c r="AE37"/>
  <c r="AE15"/>
  <c r="AE27"/>
  <c r="AE6"/>
  <c r="AE22"/>
  <c r="AE8"/>
  <c r="AE35"/>
  <c r="AE20" i="8"/>
  <c r="AE23"/>
  <c r="AE13" i="7"/>
  <c r="AE18"/>
  <c r="AE6"/>
  <c r="AE34"/>
  <c r="AE17"/>
  <c r="AE15" i="6"/>
  <c r="AE24"/>
  <c r="AE13"/>
  <c r="AE32"/>
  <c r="AP4" s="1"/>
  <c r="AQ4" s="1"/>
  <c r="AE12" i="4"/>
  <c r="AE3"/>
  <c r="AE15"/>
  <c r="AE35"/>
  <c r="AE20"/>
  <c r="AE17"/>
  <c r="AE13"/>
  <c r="AK15" i="7"/>
  <c r="AE15" s="1"/>
  <c r="AP6" s="1"/>
  <c r="AK10"/>
  <c r="AE10" s="1"/>
  <c r="AK21"/>
  <c r="AE21" s="1"/>
  <c r="AP4" i="8"/>
  <c r="AQ4" s="1"/>
  <c r="AP6"/>
  <c r="AE39"/>
  <c r="AP6" i="6"/>
  <c r="AJ22" i="1"/>
  <c r="AJ35"/>
  <c r="AK31"/>
  <c r="AJ34"/>
  <c r="AK34" s="1"/>
  <c r="AJ37"/>
  <c r="AG38"/>
  <c r="AJ26"/>
  <c r="AI13"/>
  <c r="AG5"/>
  <c r="AE5" s="1"/>
  <c r="AI26"/>
  <c r="AH28"/>
  <c r="AH37"/>
  <c r="AJ13"/>
  <c r="AL23"/>
  <c r="AL8"/>
  <c r="AY21"/>
  <c r="AH29"/>
  <c r="AH9"/>
  <c r="AK9" s="1"/>
  <c r="AE39" i="39" l="1"/>
  <c r="AP6"/>
  <c r="AP4"/>
  <c r="AE39" i="38"/>
  <c r="AP6"/>
  <c r="AP4"/>
  <c r="AP6" i="37"/>
  <c r="AE39"/>
  <c r="AP4"/>
  <c r="AE39" i="36"/>
  <c r="AP4"/>
  <c r="AP6"/>
  <c r="AE39" i="35"/>
  <c r="AP4"/>
  <c r="AP6"/>
  <c r="AP5" s="1"/>
  <c r="AQ5" s="1"/>
  <c r="AE39" i="34"/>
  <c r="AP6"/>
  <c r="AP4"/>
  <c r="AE39" i="33"/>
  <c r="AP4"/>
  <c r="AP6"/>
  <c r="AP5" s="1"/>
  <c r="AQ5" s="1"/>
  <c r="AE39" i="32"/>
  <c r="AP4"/>
  <c r="AP6"/>
  <c r="AE39" i="31"/>
  <c r="AP6"/>
  <c r="AP4"/>
  <c r="AP6" i="30"/>
  <c r="AP5" s="1"/>
  <c r="AQ5" s="1"/>
  <c r="AP4"/>
  <c r="AE39"/>
  <c r="AE39" i="29"/>
  <c r="AP4"/>
  <c r="AP6"/>
  <c r="AP5" s="1"/>
  <c r="AQ5" s="1"/>
  <c r="AP6" i="28"/>
  <c r="AP5" s="1"/>
  <c r="AQ5" s="1"/>
  <c r="AO13" s="1"/>
  <c r="AP4"/>
  <c r="AQ4" s="1"/>
  <c r="AE39"/>
  <c r="AE39" i="27"/>
  <c r="AP6"/>
  <c r="AP4"/>
  <c r="AE39" i="26"/>
  <c r="AP6"/>
  <c r="AP4"/>
  <c r="AE39" i="25"/>
  <c r="AP4"/>
  <c r="AP6"/>
  <c r="AP6" i="24"/>
  <c r="AE39"/>
  <c r="AP4"/>
  <c r="AE39" i="23"/>
  <c r="AP6"/>
  <c r="AP5" s="1"/>
  <c r="AQ5" s="1"/>
  <c r="AP4"/>
  <c r="AE39" i="22"/>
  <c r="AP4"/>
  <c r="AP6"/>
  <c r="AE39" i="21"/>
  <c r="AP6"/>
  <c r="AP4"/>
  <c r="AE39" i="20"/>
  <c r="AP6"/>
  <c r="AP4"/>
  <c r="AE39" i="19"/>
  <c r="AP6"/>
  <c r="AP4"/>
  <c r="AP6" i="18"/>
  <c r="AE39"/>
  <c r="AP4"/>
  <c r="AP6" i="17"/>
  <c r="AE39"/>
  <c r="AP4"/>
  <c r="AE39" i="16"/>
  <c r="AP6"/>
  <c r="AP4"/>
  <c r="AP6" i="15"/>
  <c r="AP4"/>
  <c r="AE39"/>
  <c r="AE39" i="14"/>
  <c r="AP6"/>
  <c r="AP4"/>
  <c r="AE39" i="13"/>
  <c r="AP6"/>
  <c r="AP4"/>
  <c r="AE39" i="12"/>
  <c r="AP6"/>
  <c r="AP4"/>
  <c r="AP6" i="11"/>
  <c r="AP4"/>
  <c r="AE39"/>
  <c r="AE39" i="10"/>
  <c r="AP6"/>
  <c r="AP4"/>
  <c r="AE39" i="7"/>
  <c r="AE39" i="6"/>
  <c r="AP4" i="4"/>
  <c r="AP6"/>
  <c r="AE39"/>
  <c r="AP4" i="7"/>
  <c r="AQ4" s="1"/>
  <c r="AP5" i="6"/>
  <c r="AQ5" s="1"/>
  <c r="AO14" s="1"/>
  <c r="AP5" i="8"/>
  <c r="AQ5" s="1"/>
  <c r="AO13" s="1"/>
  <c r="AP5" i="4"/>
  <c r="AQ5" s="1"/>
  <c r="AO14" s="1"/>
  <c r="AQ4"/>
  <c r="R6" i="1"/>
  <c r="AF6" s="1"/>
  <c r="R18"/>
  <c r="R15"/>
  <c r="R27"/>
  <c r="R12"/>
  <c r="R24"/>
  <c r="R9"/>
  <c r="R33"/>
  <c r="R3"/>
  <c r="R30"/>
  <c r="R21"/>
  <c r="AG21" s="1"/>
  <c r="R36"/>
  <c r="AF26"/>
  <c r="AJ21"/>
  <c r="AH21"/>
  <c r="AK13"/>
  <c r="AF23"/>
  <c r="AI11"/>
  <c r="AG26"/>
  <c r="AH12"/>
  <c r="AK12" s="1"/>
  <c r="AH26"/>
  <c r="AK26" s="1"/>
  <c r="AI25"/>
  <c r="AG8"/>
  <c r="AL20"/>
  <c r="AG32"/>
  <c r="AG19"/>
  <c r="AK23"/>
  <c r="AK20"/>
  <c r="AG22"/>
  <c r="AK33"/>
  <c r="AK37"/>
  <c r="AH16"/>
  <c r="AH8"/>
  <c r="AH3"/>
  <c r="AH22"/>
  <c r="AK22" s="1"/>
  <c r="AH35"/>
  <c r="AH32"/>
  <c r="AK32" s="1"/>
  <c r="AI29"/>
  <c r="AJ17"/>
  <c r="AK17" s="1"/>
  <c r="AJ11"/>
  <c r="AJ24"/>
  <c r="AJ18"/>
  <c r="AJ8"/>
  <c r="AJ28"/>
  <c r="AK28" s="1"/>
  <c r="AJ38"/>
  <c r="AK38" s="1"/>
  <c r="AL13"/>
  <c r="AL35"/>
  <c r="AL24"/>
  <c r="AL10"/>
  <c r="AL3"/>
  <c r="AH30"/>
  <c r="AJ3"/>
  <c r="AG4"/>
  <c r="AE4" s="1"/>
  <c r="AH25"/>
  <c r="AK25" s="1"/>
  <c r="AG10"/>
  <c r="AH18"/>
  <c r="AG23"/>
  <c r="AL31"/>
  <c r="AL16"/>
  <c r="AQ4" i="39" l="1"/>
  <c r="AP5"/>
  <c r="AQ5" s="1"/>
  <c r="AO14" s="1"/>
  <c r="AQ4" i="38"/>
  <c r="AP5"/>
  <c r="AQ5" s="1"/>
  <c r="AO13" s="1"/>
  <c r="AO14" i="37"/>
  <c r="AQ4"/>
  <c r="AO13"/>
  <c r="AP5"/>
  <c r="AQ5" s="1"/>
  <c r="AP5" i="36"/>
  <c r="AQ5" s="1"/>
  <c r="AO14"/>
  <c r="AO13"/>
  <c r="AQ4"/>
  <c r="AO14" i="35"/>
  <c r="AO13"/>
  <c r="AQ4"/>
  <c r="AQ4" i="34"/>
  <c r="AP5"/>
  <c r="AQ5" s="1"/>
  <c r="AO13" s="1"/>
  <c r="AO14" i="33"/>
  <c r="AO13"/>
  <c r="AQ4"/>
  <c r="AP5" i="32"/>
  <c r="AQ5" s="1"/>
  <c r="AO14" s="1"/>
  <c r="AQ4"/>
  <c r="AQ4" i="31"/>
  <c r="AP5"/>
  <c r="AQ5" s="1"/>
  <c r="AO13" s="1"/>
  <c r="AO14" i="30"/>
  <c r="AO13"/>
  <c r="AQ4"/>
  <c r="AO14" i="29"/>
  <c r="AO13"/>
  <c r="AQ4"/>
  <c r="AO14" i="28"/>
  <c r="AQ4" i="27"/>
  <c r="AP5"/>
  <c r="AQ5" s="1"/>
  <c r="AO14" s="1"/>
  <c r="AQ4" i="26"/>
  <c r="AP5"/>
  <c r="AQ5" s="1"/>
  <c r="AO13" s="1"/>
  <c r="AP5" i="25"/>
  <c r="AQ5" s="1"/>
  <c r="AO13" s="1"/>
  <c r="AO14"/>
  <c r="AQ4"/>
  <c r="AQ4" i="24"/>
  <c r="AP5"/>
  <c r="AQ5" s="1"/>
  <c r="AO13" s="1"/>
  <c r="AO14" i="23"/>
  <c r="AO13"/>
  <c r="AQ4"/>
  <c r="AP5" i="22"/>
  <c r="AQ5" s="1"/>
  <c r="AO13"/>
  <c r="AO14"/>
  <c r="AQ4"/>
  <c r="AQ4" i="21"/>
  <c r="AP5"/>
  <c r="AQ5" s="1"/>
  <c r="AO14" s="1"/>
  <c r="AP5" i="20"/>
  <c r="AQ5" s="1"/>
  <c r="AO14" s="1"/>
  <c r="AQ4"/>
  <c r="AQ4" i="19"/>
  <c r="AP5"/>
  <c r="AQ5" s="1"/>
  <c r="AO13" s="1"/>
  <c r="AQ4" i="18"/>
  <c r="AP5"/>
  <c r="AQ5" s="1"/>
  <c r="AO14" s="1"/>
  <c r="AQ4" i="17"/>
  <c r="AP5"/>
  <c r="AQ5" s="1"/>
  <c r="AO14" s="1"/>
  <c r="AP5" i="16"/>
  <c r="AQ5" s="1"/>
  <c r="AO14" s="1"/>
  <c r="AQ4"/>
  <c r="AQ4" i="15"/>
  <c r="AP5"/>
  <c r="AQ5" s="1"/>
  <c r="AO13" s="1"/>
  <c r="AP5" i="14"/>
  <c r="AQ5" s="1"/>
  <c r="AO14" s="1"/>
  <c r="AQ4"/>
  <c r="AO13"/>
  <c r="AQ4" i="13"/>
  <c r="AP5"/>
  <c r="AQ5" s="1"/>
  <c r="AO13" s="1"/>
  <c r="AP5" i="12"/>
  <c r="AQ5" s="1"/>
  <c r="AO14" s="1"/>
  <c r="AQ4"/>
  <c r="AQ4" i="11"/>
  <c r="AP5"/>
  <c r="AQ5" s="1"/>
  <c r="AO14" s="1"/>
  <c r="AF21" i="1"/>
  <c r="AI21"/>
  <c r="AP5" i="10"/>
  <c r="AQ5" s="1"/>
  <c r="AO14" s="1"/>
  <c r="AQ4"/>
  <c r="AO13"/>
  <c r="AO13" i="6"/>
  <c r="AP5" i="7"/>
  <c r="AQ5" s="1"/>
  <c r="AO14" s="1"/>
  <c r="AO13" i="4"/>
  <c r="AO14" i="8"/>
  <c r="AE25" i="1"/>
  <c r="AK24"/>
  <c r="AK21"/>
  <c r="AI23"/>
  <c r="AG7"/>
  <c r="AE32"/>
  <c r="AG11"/>
  <c r="AG20"/>
  <c r="AI20"/>
  <c r="AF20"/>
  <c r="AL36"/>
  <c r="AK36"/>
  <c r="AG3"/>
  <c r="AI3"/>
  <c r="AE21"/>
  <c r="AI17"/>
  <c r="AG17"/>
  <c r="AF17"/>
  <c r="AK3"/>
  <c r="AG30"/>
  <c r="AF30"/>
  <c r="AI30"/>
  <c r="AG28"/>
  <c r="AI28"/>
  <c r="AF28"/>
  <c r="AI37"/>
  <c r="AG37"/>
  <c r="AF37"/>
  <c r="AJ14"/>
  <c r="AH14"/>
  <c r="AH10"/>
  <c r="AJ10"/>
  <c r="AK27"/>
  <c r="AL27"/>
  <c r="AG27"/>
  <c r="AI27"/>
  <c r="AF27"/>
  <c r="AJ30"/>
  <c r="AK11"/>
  <c r="AE11" s="1"/>
  <c r="AK7"/>
  <c r="AI7"/>
  <c r="AE26"/>
  <c r="AK8"/>
  <c r="AE8" s="1"/>
  <c r="AE22"/>
  <c r="AI9"/>
  <c r="AG9"/>
  <c r="AF9"/>
  <c r="AG6"/>
  <c r="AI6"/>
  <c r="AI18"/>
  <c r="AF18"/>
  <c r="AG18"/>
  <c r="AE38"/>
  <c r="AG13"/>
  <c r="AE13" s="1"/>
  <c r="AF24"/>
  <c r="AG24"/>
  <c r="AI24"/>
  <c r="AK30"/>
  <c r="AG12"/>
  <c r="AI12"/>
  <c r="AG34"/>
  <c r="AI34"/>
  <c r="AF34"/>
  <c r="AI36"/>
  <c r="AG36"/>
  <c r="AF36"/>
  <c r="AJ15"/>
  <c r="AH15"/>
  <c r="AF3"/>
  <c r="AJ19"/>
  <c r="AH19"/>
  <c r="AF33"/>
  <c r="AI33"/>
  <c r="AG33"/>
  <c r="AI31"/>
  <c r="AG31"/>
  <c r="AF31"/>
  <c r="AF12"/>
  <c r="AK18"/>
  <c r="AG29"/>
  <c r="AK35"/>
  <c r="AE35" s="1"/>
  <c r="AK16"/>
  <c r="AG14"/>
  <c r="AI15"/>
  <c r="AG15"/>
  <c r="AF15"/>
  <c r="AG16"/>
  <c r="AE23"/>
  <c r="AK29"/>
  <c r="AO13" i="39" l="1"/>
  <c r="AO14" i="38"/>
  <c r="AO14" i="34"/>
  <c r="AO13" i="32"/>
  <c r="AO14" i="31"/>
  <c r="AO13" i="27"/>
  <c r="AO14" i="26"/>
  <c r="AO14" i="24"/>
  <c r="AO13" i="21"/>
  <c r="AO13" i="20"/>
  <c r="AO14" i="19"/>
  <c r="AO13" i="18"/>
  <c r="AO13" i="17"/>
  <c r="AO13" i="16"/>
  <c r="AO14" i="15"/>
  <c r="AO14" i="13"/>
  <c r="AO13" i="12"/>
  <c r="AO13" i="11"/>
  <c r="AO13" i="7"/>
  <c r="AE16" i="1"/>
  <c r="AE7"/>
  <c r="AE9"/>
  <c r="AE31"/>
  <c r="AE29"/>
  <c r="AK15"/>
  <c r="AE15" s="1"/>
  <c r="AE6"/>
  <c r="AK14"/>
  <c r="AE14" s="1"/>
  <c r="AE20"/>
  <c r="AE24"/>
  <c r="AE36"/>
  <c r="AE18"/>
  <c r="AE37"/>
  <c r="AK10"/>
  <c r="AE10" s="1"/>
  <c r="AE33"/>
  <c r="AE3"/>
  <c r="AE12"/>
  <c r="AK19"/>
  <c r="AE19" s="1"/>
  <c r="AE34"/>
  <c r="AE27"/>
  <c r="AE28"/>
  <c r="AE30"/>
  <c r="AE17"/>
  <c r="AE39" l="1"/>
  <c r="AQ4" l="1"/>
  <c r="AP5"/>
  <c r="AQ5" s="1"/>
  <c r="AO14" s="1"/>
  <c r="P2" i="40" s="1"/>
  <c r="T28" l="1"/>
  <c r="T31"/>
  <c r="T25"/>
  <c r="T32"/>
  <c r="T23"/>
  <c r="T29"/>
  <c r="T20"/>
  <c r="T26"/>
  <c r="T21"/>
  <c r="T27"/>
  <c r="T22"/>
  <c r="T24"/>
  <c r="T30"/>
  <c r="AO13" i="1"/>
  <c r="O2" i="40" s="1"/>
  <c r="T38" i="5"/>
  <c r="BA23"/>
  <c r="T12" s="1"/>
  <c r="AY23"/>
  <c r="T6" s="1"/>
  <c r="BA27"/>
  <c r="X34" s="1"/>
  <c r="AY27"/>
  <c r="X3" s="1"/>
  <c r="BA31"/>
  <c r="AY31"/>
  <c r="AB25" s="1"/>
  <c r="AZ31"/>
  <c r="AB4" s="1"/>
  <c r="AY30"/>
  <c r="AA12" s="1"/>
  <c r="BA30"/>
  <c r="AA18" s="1"/>
  <c r="AZ30"/>
  <c r="AA8" s="1"/>
  <c r="BA29"/>
  <c r="Z5" s="1"/>
  <c r="AZ29"/>
  <c r="Z8" s="1"/>
  <c r="AY29"/>
  <c r="Z9" s="1"/>
  <c r="AZ24"/>
  <c r="U28" s="1"/>
  <c r="BA24"/>
  <c r="U37" s="1"/>
  <c r="BA32"/>
  <c r="AC30" s="1"/>
  <c r="AY32"/>
  <c r="AC14" s="1"/>
  <c r="AY24"/>
  <c r="U22" s="1"/>
  <c r="AZ32"/>
  <c r="AC15" s="1"/>
  <c r="AZ23"/>
  <c r="T4" s="1"/>
  <c r="AZ27"/>
  <c r="X6" s="1"/>
  <c r="W18"/>
  <c r="AZ28"/>
  <c r="Y17" s="1"/>
  <c r="AL17" s="1"/>
  <c r="AY26"/>
  <c r="W24" s="1"/>
  <c r="W22"/>
  <c r="AY28"/>
  <c r="Y20" s="1"/>
  <c r="AL20" s="1"/>
  <c r="AZ21"/>
  <c r="R7" s="1"/>
  <c r="BA28"/>
  <c r="AZ26"/>
  <c r="W14" s="1"/>
  <c r="BA21"/>
  <c r="R11" s="1"/>
  <c r="AY21"/>
  <c r="R21" s="1"/>
  <c r="BA26"/>
  <c r="W33" s="1"/>
  <c r="BA22"/>
  <c r="AZ22"/>
  <c r="S10" s="1"/>
  <c r="S32"/>
  <c r="BA25"/>
  <c r="V11" s="1"/>
  <c r="AZ25"/>
  <c r="V30" s="1"/>
  <c r="AY25"/>
  <c r="V9" s="1"/>
  <c r="AY22"/>
  <c r="S28" s="1"/>
  <c r="AP4" i="40" l="1"/>
  <c r="W24"/>
  <c r="AX4"/>
  <c r="W26"/>
  <c r="BV4"/>
  <c r="W32"/>
  <c r="AH4"/>
  <c r="W22"/>
  <c r="W20"/>
  <c r="Z4"/>
  <c r="AT4"/>
  <c r="W25"/>
  <c r="T8"/>
  <c r="T10"/>
  <c r="T5"/>
  <c r="T4"/>
  <c r="T3"/>
  <c r="T13"/>
  <c r="T12"/>
  <c r="T11"/>
  <c r="T14"/>
  <c r="T9"/>
  <c r="T7"/>
  <c r="T6"/>
  <c r="T15"/>
  <c r="BB4"/>
  <c r="AJ40" s="1"/>
  <c r="W27"/>
  <c r="BJ4"/>
  <c r="W29"/>
  <c r="BR4"/>
  <c r="W31"/>
  <c r="W30"/>
  <c r="BN4"/>
  <c r="AD4"/>
  <c r="W21"/>
  <c r="W23"/>
  <c r="AL4"/>
  <c r="AJ30" s="1"/>
  <c r="BF4"/>
  <c r="W28"/>
  <c r="X8" i="5"/>
  <c r="V37"/>
  <c r="U36"/>
  <c r="T35"/>
  <c r="AC5"/>
  <c r="S35"/>
  <c r="S15"/>
  <c r="AC24"/>
  <c r="U10"/>
  <c r="Z19"/>
  <c r="AC10"/>
  <c r="AB7"/>
  <c r="AI7" s="1"/>
  <c r="AC25"/>
  <c r="AB18"/>
  <c r="S20"/>
  <c r="AB29"/>
  <c r="S37"/>
  <c r="S4"/>
  <c r="W19"/>
  <c r="AC4"/>
  <c r="U14"/>
  <c r="Z14"/>
  <c r="AC17"/>
  <c r="T11"/>
  <c r="AB34"/>
  <c r="U15"/>
  <c r="Z10"/>
  <c r="T26"/>
  <c r="AA25"/>
  <c r="U33"/>
  <c r="AA22"/>
  <c r="S26"/>
  <c r="AF26" s="1"/>
  <c r="V25"/>
  <c r="S9"/>
  <c r="S31"/>
  <c r="V22"/>
  <c r="W36"/>
  <c r="S21"/>
  <c r="S6"/>
  <c r="W11"/>
  <c r="Y11"/>
  <c r="AL11" s="1"/>
  <c r="W4"/>
  <c r="AC34"/>
  <c r="AC19"/>
  <c r="AC23"/>
  <c r="U38"/>
  <c r="Y31"/>
  <c r="AL31" s="1"/>
  <c r="Z23"/>
  <c r="U8"/>
  <c r="Z12"/>
  <c r="U35"/>
  <c r="U11"/>
  <c r="AC31"/>
  <c r="AA9"/>
  <c r="X27"/>
  <c r="X7"/>
  <c r="AB20"/>
  <c r="AC6"/>
  <c r="T36"/>
  <c r="T29"/>
  <c r="Z37"/>
  <c r="X21"/>
  <c r="AB14"/>
  <c r="AA19"/>
  <c r="AA35"/>
  <c r="V38"/>
  <c r="W26"/>
  <c r="U13"/>
  <c r="X25"/>
  <c r="S12"/>
  <c r="AF21"/>
  <c r="S18"/>
  <c r="AF18" s="1"/>
  <c r="S7"/>
  <c r="W20"/>
  <c r="W21"/>
  <c r="AJ21" s="1"/>
  <c r="W29"/>
  <c r="AC27"/>
  <c r="AC12"/>
  <c r="Y25"/>
  <c r="AL25" s="1"/>
  <c r="Y21"/>
  <c r="AL21" s="1"/>
  <c r="Z38"/>
  <c r="W30"/>
  <c r="U17"/>
  <c r="Z34"/>
  <c r="U30"/>
  <c r="U4"/>
  <c r="AC22"/>
  <c r="X36"/>
  <c r="X18"/>
  <c r="AJ18" s="1"/>
  <c r="AB37"/>
  <c r="AC28"/>
  <c r="T3"/>
  <c r="T34"/>
  <c r="AB31"/>
  <c r="AA3"/>
  <c r="AA38"/>
  <c r="W5"/>
  <c r="S23"/>
  <c r="S34"/>
  <c r="W37"/>
  <c r="S29"/>
  <c r="W31"/>
  <c r="AC11"/>
  <c r="AC32"/>
  <c r="AC37"/>
  <c r="S13"/>
  <c r="Z28"/>
  <c r="Z33"/>
  <c r="U9"/>
  <c r="U29"/>
  <c r="U26"/>
  <c r="AC18"/>
  <c r="AC26"/>
  <c r="X9"/>
  <c r="AH9" s="1"/>
  <c r="AB23"/>
  <c r="AB30"/>
  <c r="AC16"/>
  <c r="AC21"/>
  <c r="T13"/>
  <c r="T21"/>
  <c r="AB16"/>
  <c r="AB38"/>
  <c r="AA21"/>
  <c r="R29"/>
  <c r="AF29" s="1"/>
  <c r="R12"/>
  <c r="R14"/>
  <c r="R26"/>
  <c r="R13"/>
  <c r="AF13" s="1"/>
  <c r="R31"/>
  <c r="R20"/>
  <c r="R25"/>
  <c r="AF7"/>
  <c r="R5"/>
  <c r="R28"/>
  <c r="R34"/>
  <c r="AI34" s="1"/>
  <c r="S5"/>
  <c r="S16"/>
  <c r="S36"/>
  <c r="S27"/>
  <c r="S22"/>
  <c r="S25"/>
  <c r="S14"/>
  <c r="AF14" s="1"/>
  <c r="S19"/>
  <c r="Y26"/>
  <c r="AL26" s="1"/>
  <c r="Y30"/>
  <c r="AL30" s="1"/>
  <c r="Y38"/>
  <c r="AL38" s="1"/>
  <c r="Y7"/>
  <c r="AL7" s="1"/>
  <c r="Y22"/>
  <c r="AL22" s="1"/>
  <c r="Y29"/>
  <c r="AL29" s="1"/>
  <c r="Y15"/>
  <c r="AL15" s="1"/>
  <c r="Y34"/>
  <c r="AL34" s="1"/>
  <c r="Y9"/>
  <c r="AL9" s="1"/>
  <c r="Y19"/>
  <c r="AL19" s="1"/>
  <c r="R30"/>
  <c r="R9"/>
  <c r="R6"/>
  <c r="R18"/>
  <c r="R24"/>
  <c r="R27"/>
  <c r="R3"/>
  <c r="R15"/>
  <c r="R36"/>
  <c r="R33"/>
  <c r="AI20"/>
  <c r="X29"/>
  <c r="X31"/>
  <c r="X12"/>
  <c r="X11"/>
  <c r="X24"/>
  <c r="AJ24" s="1"/>
  <c r="X4"/>
  <c r="AJ4" s="1"/>
  <c r="X38"/>
  <c r="AH38" s="1"/>
  <c r="X33"/>
  <c r="AJ33" s="1"/>
  <c r="X16"/>
  <c r="X20"/>
  <c r="AJ20" s="1"/>
  <c r="X22"/>
  <c r="AA23"/>
  <c r="AA34"/>
  <c r="AA30"/>
  <c r="AA16"/>
  <c r="AA6"/>
  <c r="AA5"/>
  <c r="AA24"/>
  <c r="AA10"/>
  <c r="AA14"/>
  <c r="AA37"/>
  <c r="AA29"/>
  <c r="Y5"/>
  <c r="AL5" s="1"/>
  <c r="AJ31"/>
  <c r="AB17"/>
  <c r="AB10"/>
  <c r="AB36"/>
  <c r="AB28"/>
  <c r="AI28" s="1"/>
  <c r="AB35"/>
  <c r="AB24"/>
  <c r="AB12"/>
  <c r="AB5"/>
  <c r="AB22"/>
  <c r="AB32"/>
  <c r="AB6"/>
  <c r="AF28"/>
  <c r="V19"/>
  <c r="V23"/>
  <c r="V10"/>
  <c r="V13"/>
  <c r="V4"/>
  <c r="V33"/>
  <c r="V26"/>
  <c r="S11"/>
  <c r="AF11" s="1"/>
  <c r="S8"/>
  <c r="AB19"/>
  <c r="V34"/>
  <c r="AH34" s="1"/>
  <c r="V31"/>
  <c r="V20"/>
  <c r="V24"/>
  <c r="V7"/>
  <c r="V15"/>
  <c r="V14"/>
  <c r="V5"/>
  <c r="V28"/>
  <c r="V27"/>
  <c r="AH27" s="1"/>
  <c r="S33"/>
  <c r="V6"/>
  <c r="AH6" s="1"/>
  <c r="V21"/>
  <c r="AH21" s="1"/>
  <c r="AI12"/>
  <c r="Y12"/>
  <c r="AL12" s="1"/>
  <c r="S30"/>
  <c r="AF30" s="1"/>
  <c r="V17"/>
  <c r="V36"/>
  <c r="V29"/>
  <c r="V32"/>
  <c r="V3"/>
  <c r="AH3" s="1"/>
  <c r="V35"/>
  <c r="W7"/>
  <c r="W32"/>
  <c r="W27"/>
  <c r="W12"/>
  <c r="W10"/>
  <c r="W6"/>
  <c r="AJ6" s="1"/>
  <c r="W15"/>
  <c r="W9"/>
  <c r="AJ9" s="1"/>
  <c r="R8"/>
  <c r="R38"/>
  <c r="R32"/>
  <c r="R19"/>
  <c r="R4"/>
  <c r="AF4" s="1"/>
  <c r="Y27"/>
  <c r="AL27" s="1"/>
  <c r="Y10"/>
  <c r="AL10" s="1"/>
  <c r="Y3"/>
  <c r="AL3" s="1"/>
  <c r="Y35"/>
  <c r="AL35" s="1"/>
  <c r="Y36"/>
  <c r="AL36" s="1"/>
  <c r="Y16"/>
  <c r="AL16" s="1"/>
  <c r="Y24"/>
  <c r="AL24" s="1"/>
  <c r="Y8"/>
  <c r="AL8" s="1"/>
  <c r="Y23"/>
  <c r="AL23" s="1"/>
  <c r="W35"/>
  <c r="R23"/>
  <c r="R22"/>
  <c r="R10"/>
  <c r="AF10" s="1"/>
  <c r="W23"/>
  <c r="R16"/>
  <c r="T27"/>
  <c r="T17"/>
  <c r="T14"/>
  <c r="T9"/>
  <c r="T7"/>
  <c r="T20"/>
  <c r="T22"/>
  <c r="T30"/>
  <c r="T37"/>
  <c r="Z6"/>
  <c r="Z35"/>
  <c r="Z27"/>
  <c r="Z31"/>
  <c r="Z13"/>
  <c r="Z11"/>
  <c r="Z15"/>
  <c r="T31"/>
  <c r="T10"/>
  <c r="T15"/>
  <c r="T8"/>
  <c r="T25"/>
  <c r="T18"/>
  <c r="T33"/>
  <c r="T5"/>
  <c r="Z22"/>
  <c r="T23"/>
  <c r="S17"/>
  <c r="S24"/>
  <c r="AF24" s="1"/>
  <c r="S38"/>
  <c r="S3"/>
  <c r="V12"/>
  <c r="AH12" s="1"/>
  <c r="V8"/>
  <c r="AH8" s="1"/>
  <c r="R37"/>
  <c r="W16"/>
  <c r="V18"/>
  <c r="AH18" s="1"/>
  <c r="Y13"/>
  <c r="AL13" s="1"/>
  <c r="R17"/>
  <c r="R35"/>
  <c r="W25"/>
  <c r="AJ25" s="1"/>
  <c r="T24"/>
  <c r="V16"/>
  <c r="AA20"/>
  <c r="AA4"/>
  <c r="AA28"/>
  <c r="AA15"/>
  <c r="AA33"/>
  <c r="AA13"/>
  <c r="AA36"/>
  <c r="AA32"/>
  <c r="AA26"/>
  <c r="X30"/>
  <c r="AH30" s="1"/>
  <c r="X15"/>
  <c r="X37"/>
  <c r="X26"/>
  <c r="AJ26" s="1"/>
  <c r="X19"/>
  <c r="AJ19" s="1"/>
  <c r="X14"/>
  <c r="AJ14" s="1"/>
  <c r="X35"/>
  <c r="X10"/>
  <c r="Z18"/>
  <c r="Z26"/>
  <c r="X28"/>
  <c r="T28"/>
  <c r="W3"/>
  <c r="AJ3" s="1"/>
  <c r="W13"/>
  <c r="W17"/>
  <c r="W34"/>
  <c r="AJ34" s="1"/>
  <c r="W38"/>
  <c r="AJ38" s="1"/>
  <c r="Y14"/>
  <c r="AL14" s="1"/>
  <c r="Y4"/>
  <c r="AL4" s="1"/>
  <c r="Y33"/>
  <c r="AL33" s="1"/>
  <c r="Y28"/>
  <c r="AL28" s="1"/>
  <c r="Y18"/>
  <c r="AL18" s="1"/>
  <c r="U20"/>
  <c r="U27"/>
  <c r="U32"/>
  <c r="U25"/>
  <c r="U34"/>
  <c r="U3"/>
  <c r="U6"/>
  <c r="W28"/>
  <c r="AJ28" s="1"/>
  <c r="Y32"/>
  <c r="AL32" s="1"/>
  <c r="Y6"/>
  <c r="AL6" s="1"/>
  <c r="W8"/>
  <c r="AJ8" s="1"/>
  <c r="Y37"/>
  <c r="AL37" s="1"/>
  <c r="Z21"/>
  <c r="Z36"/>
  <c r="Z30"/>
  <c r="Z29"/>
  <c r="Z20"/>
  <c r="Z25"/>
  <c r="Z17"/>
  <c r="Z4"/>
  <c r="AC8"/>
  <c r="Z7"/>
  <c r="Z16"/>
  <c r="Z3"/>
  <c r="U5"/>
  <c r="U21"/>
  <c r="U24"/>
  <c r="U12"/>
  <c r="U7"/>
  <c r="U23"/>
  <c r="AC33"/>
  <c r="AC3"/>
  <c r="AC7"/>
  <c r="X13"/>
  <c r="X32"/>
  <c r="X23"/>
  <c r="AB11"/>
  <c r="AB3"/>
  <c r="AB13"/>
  <c r="AC35"/>
  <c r="AC20"/>
  <c r="AC13"/>
  <c r="T19"/>
  <c r="AB9"/>
  <c r="AB8"/>
  <c r="AB27"/>
  <c r="AA31"/>
  <c r="AA11"/>
  <c r="AA7"/>
  <c r="Z32"/>
  <c r="Z24"/>
  <c r="U31"/>
  <c r="U19"/>
  <c r="U16"/>
  <c r="U18"/>
  <c r="AC29"/>
  <c r="AC36"/>
  <c r="X17"/>
  <c r="X5"/>
  <c r="AB15"/>
  <c r="AB33"/>
  <c r="AC38"/>
  <c r="AC9"/>
  <c r="T16"/>
  <c r="T32"/>
  <c r="AB26"/>
  <c r="AB21"/>
  <c r="AI21" s="1"/>
  <c r="AA27"/>
  <c r="AA17"/>
  <c r="AM30" i="40" l="1"/>
  <c r="AM32"/>
  <c r="AL3"/>
  <c r="W6"/>
  <c r="BF3"/>
  <c r="AL37" s="1"/>
  <c r="W11"/>
  <c r="AD3"/>
  <c r="AB29" s="1"/>
  <c r="W4"/>
  <c r="AP3"/>
  <c r="AF29" s="1"/>
  <c r="W7"/>
  <c r="BJ3"/>
  <c r="AM29" s="1"/>
  <c r="W12"/>
  <c r="AH3"/>
  <c r="W5"/>
  <c r="AH38"/>
  <c r="AH32"/>
  <c r="AL38"/>
  <c r="AL32"/>
  <c r="AB40"/>
  <c r="AB30"/>
  <c r="AP32"/>
  <c r="AP38"/>
  <c r="AX3"/>
  <c r="W9"/>
  <c r="W13"/>
  <c r="BN3"/>
  <c r="AN37" s="1"/>
  <c r="BB3"/>
  <c r="AJ29" s="1"/>
  <c r="W10"/>
  <c r="AA30"/>
  <c r="AA40"/>
  <c r="AN38"/>
  <c r="AN40"/>
  <c r="W15"/>
  <c r="BV3"/>
  <c r="BR3"/>
  <c r="AP37" s="1"/>
  <c r="W14"/>
  <c r="W3"/>
  <c r="Z3"/>
  <c r="AA29" s="1"/>
  <c r="AT3"/>
  <c r="AH37" s="1"/>
  <c r="W8"/>
  <c r="W33"/>
  <c r="AF30"/>
  <c r="AF40"/>
  <c r="AG28" i="5"/>
  <c r="AH7"/>
  <c r="AJ12"/>
  <c r="AJ5"/>
  <c r="AF20"/>
  <c r="AG5"/>
  <c r="AG29"/>
  <c r="AI13"/>
  <c r="AF17"/>
  <c r="AH36"/>
  <c r="AF33"/>
  <c r="AJ29"/>
  <c r="AG34"/>
  <c r="AG31"/>
  <c r="AI26"/>
  <c r="AG13"/>
  <c r="AG20"/>
  <c r="AH20"/>
  <c r="AG21"/>
  <c r="AJ37"/>
  <c r="AJ7"/>
  <c r="AK7" s="1"/>
  <c r="AH31"/>
  <c r="AK31" s="1"/>
  <c r="AH4"/>
  <c r="AK4" s="1"/>
  <c r="AH22"/>
  <c r="AG7"/>
  <c r="AH28"/>
  <c r="AK34"/>
  <c r="AH13"/>
  <c r="AG25"/>
  <c r="AJ13"/>
  <c r="AK8"/>
  <c r="AK9"/>
  <c r="AH35"/>
  <c r="AJ30"/>
  <c r="AH26"/>
  <c r="AK26" s="1"/>
  <c r="AH10"/>
  <c r="AK38"/>
  <c r="AJ22"/>
  <c r="AJ36"/>
  <c r="AK36" s="1"/>
  <c r="AH25"/>
  <c r="AK25" s="1"/>
  <c r="AG11"/>
  <c r="AJ35"/>
  <c r="AJ27"/>
  <c r="AI14"/>
  <c r="AI29"/>
  <c r="AF36"/>
  <c r="AF34"/>
  <c r="AE34" s="1"/>
  <c r="AF8"/>
  <c r="AI31"/>
  <c r="AF31"/>
  <c r="AF12"/>
  <c r="AG12"/>
  <c r="AG26"/>
  <c r="AF27"/>
  <c r="AI15"/>
  <c r="AG15"/>
  <c r="AF15"/>
  <c r="AK30"/>
  <c r="AI16"/>
  <c r="AG16"/>
  <c r="AG23"/>
  <c r="AI23"/>
  <c r="AF23"/>
  <c r="AI19"/>
  <c r="AG19"/>
  <c r="AK28"/>
  <c r="AE28" s="1"/>
  <c r="AI18"/>
  <c r="AG18"/>
  <c r="AF19"/>
  <c r="AK18"/>
  <c r="AK12"/>
  <c r="AJ23"/>
  <c r="AI32"/>
  <c r="AF32"/>
  <c r="AG32"/>
  <c r="AJ15"/>
  <c r="AK3"/>
  <c r="AH5"/>
  <c r="AH24"/>
  <c r="AK24" s="1"/>
  <c r="AJ11"/>
  <c r="AH11"/>
  <c r="AG3"/>
  <c r="AI3"/>
  <c r="AI6"/>
  <c r="AG6"/>
  <c r="AI35"/>
  <c r="AG35"/>
  <c r="AF35"/>
  <c r="AJ16"/>
  <c r="AF3"/>
  <c r="AI10"/>
  <c r="AG10"/>
  <c r="AG38"/>
  <c r="AI38"/>
  <c r="AJ32"/>
  <c r="AH32"/>
  <c r="AK21"/>
  <c r="AH14"/>
  <c r="AK14" s="1"/>
  <c r="AK20"/>
  <c r="AE20" s="1"/>
  <c r="AF6"/>
  <c r="AH33"/>
  <c r="AK33" s="1"/>
  <c r="AH23"/>
  <c r="AG33"/>
  <c r="AI33"/>
  <c r="AG27"/>
  <c r="AI27"/>
  <c r="AG9"/>
  <c r="AI9"/>
  <c r="AF9"/>
  <c r="AF25"/>
  <c r="AI25"/>
  <c r="AF16"/>
  <c r="AJ17"/>
  <c r="AH16"/>
  <c r="AK16" s="1"/>
  <c r="AI17"/>
  <c r="AG17"/>
  <c r="AI37"/>
  <c r="AF37"/>
  <c r="AG37"/>
  <c r="AF38"/>
  <c r="AG22"/>
  <c r="AI22"/>
  <c r="AG4"/>
  <c r="AI4"/>
  <c r="AI8"/>
  <c r="AG8"/>
  <c r="AJ10"/>
  <c r="AH29"/>
  <c r="AK29" s="1"/>
  <c r="AG14"/>
  <c r="AH17"/>
  <c r="AK6"/>
  <c r="AK27"/>
  <c r="AH15"/>
  <c r="AI11"/>
  <c r="AH19"/>
  <c r="AK19" s="1"/>
  <c r="AG36"/>
  <c r="AI36"/>
  <c r="AI24"/>
  <c r="AG24"/>
  <c r="AG30"/>
  <c r="AI30"/>
  <c r="AH37"/>
  <c r="AF22"/>
  <c r="AF5"/>
  <c r="AI5"/>
  <c r="AR32" i="40" l="1"/>
  <c r="AT32" s="1"/>
  <c r="AR40"/>
  <c r="AT40" s="1"/>
  <c r="AR30"/>
  <c r="AT30" s="1"/>
  <c r="AD45" s="1"/>
  <c r="AR38"/>
  <c r="AT38" s="1"/>
  <c r="AE45" s="1"/>
  <c r="W16"/>
  <c r="AK10" i="5"/>
  <c r="AK37"/>
  <c r="AK23"/>
  <c r="AE23" s="1"/>
  <c r="AK5"/>
  <c r="AE5" s="1"/>
  <c r="AK13"/>
  <c r="AK15"/>
  <c r="AK11"/>
  <c r="AK22"/>
  <c r="AE22" s="1"/>
  <c r="AE13"/>
  <c r="AE12"/>
  <c r="AE21"/>
  <c r="AE26"/>
  <c r="AK17"/>
  <c r="AE8"/>
  <c r="AE11"/>
  <c r="AE14"/>
  <c r="AE31"/>
  <c r="AK35"/>
  <c r="AE24"/>
  <c r="AE4"/>
  <c r="AE7"/>
  <c r="AE3"/>
  <c r="AE19"/>
  <c r="AE30"/>
  <c r="AE36"/>
  <c r="AE27"/>
  <c r="AE17"/>
  <c r="AE33"/>
  <c r="AE18"/>
  <c r="AE15"/>
  <c r="AE10"/>
  <c r="AE37"/>
  <c r="AE25"/>
  <c r="AE6"/>
  <c r="AE9"/>
  <c r="AE38"/>
  <c r="AE16"/>
  <c r="AK32"/>
  <c r="AE32" s="1"/>
  <c r="AE35"/>
  <c r="AE29"/>
  <c r="AF45" i="40" l="1"/>
  <c r="AR29"/>
  <c r="AT29" s="1"/>
  <c r="Z45" s="1"/>
  <c r="AR37"/>
  <c r="AT37" s="1"/>
  <c r="AA45" s="1"/>
  <c r="AE39" i="5"/>
  <c r="AP6"/>
  <c r="AP4"/>
  <c r="AB45" i="40" l="1"/>
  <c r="AQ4" i="5"/>
  <c r="AP5"/>
  <c r="AQ5" s="1"/>
  <c r="AO13" s="1"/>
  <c r="AO14" l="1"/>
</calcChain>
</file>

<file path=xl/sharedStrings.xml><?xml version="1.0" encoding="utf-8"?>
<sst xmlns="http://schemas.openxmlformats.org/spreadsheetml/2006/main" count="3735" uniqueCount="122">
  <si>
    <t>y</t>
    <phoneticPr fontId="2"/>
  </si>
  <si>
    <t>A</t>
  </si>
  <si>
    <t>A</t>
    <phoneticPr fontId="2"/>
  </si>
  <si>
    <t>B</t>
  </si>
  <si>
    <t>B</t>
    <phoneticPr fontId="2"/>
  </si>
  <si>
    <t>C</t>
  </si>
  <si>
    <t>C</t>
    <phoneticPr fontId="2"/>
  </si>
  <si>
    <t>D</t>
  </si>
  <si>
    <t>D</t>
    <phoneticPr fontId="2"/>
  </si>
  <si>
    <t>E</t>
  </si>
  <si>
    <t>E</t>
    <phoneticPr fontId="2"/>
  </si>
  <si>
    <t>F</t>
  </si>
  <si>
    <t>F</t>
    <phoneticPr fontId="2"/>
  </si>
  <si>
    <t>G</t>
  </si>
  <si>
    <t>G</t>
    <phoneticPr fontId="2"/>
  </si>
  <si>
    <t>H</t>
  </si>
  <si>
    <t>H</t>
    <phoneticPr fontId="2"/>
  </si>
  <si>
    <t>I</t>
  </si>
  <si>
    <t>I</t>
    <phoneticPr fontId="2"/>
  </si>
  <si>
    <t>J</t>
  </si>
  <si>
    <t>J</t>
    <phoneticPr fontId="2"/>
  </si>
  <si>
    <t>K</t>
  </si>
  <si>
    <t>K</t>
    <phoneticPr fontId="2"/>
  </si>
  <si>
    <t>L</t>
  </si>
  <si>
    <t>L</t>
    <phoneticPr fontId="2"/>
  </si>
  <si>
    <t>M</t>
  </si>
  <si>
    <t>M</t>
    <phoneticPr fontId="2"/>
  </si>
  <si>
    <t>因子</t>
    <rPh sb="0" eb="2">
      <t>インシ</t>
    </rPh>
    <phoneticPr fontId="2"/>
  </si>
  <si>
    <t>第2水準</t>
    <rPh sb="0" eb="1">
      <t>ダイ</t>
    </rPh>
    <rPh sb="2" eb="4">
      <t>スイジュン</t>
    </rPh>
    <phoneticPr fontId="2"/>
  </si>
  <si>
    <t>第１水準</t>
    <rPh sb="0" eb="1">
      <t>ダイ</t>
    </rPh>
    <rPh sb="2" eb="4">
      <t>スイジュン</t>
    </rPh>
    <phoneticPr fontId="2"/>
  </si>
  <si>
    <t>第２水準</t>
    <rPh sb="0" eb="1">
      <t>ダイ</t>
    </rPh>
    <rPh sb="2" eb="4">
      <t>スイジュン</t>
    </rPh>
    <phoneticPr fontId="2"/>
  </si>
  <si>
    <t>第３水準</t>
    <rPh sb="0" eb="1">
      <t>ダイ</t>
    </rPh>
    <rPh sb="2" eb="4">
      <t>スイジュン</t>
    </rPh>
    <phoneticPr fontId="2"/>
  </si>
  <si>
    <t>制御因子</t>
    <rPh sb="0" eb="2">
      <t>セイギョ</t>
    </rPh>
    <rPh sb="2" eb="4">
      <t>インシ</t>
    </rPh>
    <phoneticPr fontId="2"/>
  </si>
  <si>
    <t>第２水準に対する比</t>
    <rPh sb="0" eb="1">
      <t>ダイ</t>
    </rPh>
    <rPh sb="2" eb="4">
      <t>スイジュン</t>
    </rPh>
    <rPh sb="5" eb="6">
      <t>タイ</t>
    </rPh>
    <rPh sb="8" eb="9">
      <t>ヒ</t>
    </rPh>
    <phoneticPr fontId="2"/>
  </si>
  <si>
    <t>誤差因子</t>
    <rPh sb="0" eb="2">
      <t>ゴサ</t>
    </rPh>
    <rPh sb="2" eb="4">
      <t>インシ</t>
    </rPh>
    <phoneticPr fontId="2"/>
  </si>
  <si>
    <t>内側水準に対する比</t>
    <rPh sb="0" eb="2">
      <t>ウチガワ</t>
    </rPh>
    <rPh sb="2" eb="4">
      <t>スイジュン</t>
    </rPh>
    <rPh sb="5" eb="6">
      <t>タイ</t>
    </rPh>
    <rPh sb="8" eb="9">
      <t>ヒ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</si>
  <si>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</si>
  <si>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</si>
  <si>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</si>
  <si>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</si>
  <si>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</si>
  <si>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</si>
  <si>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</si>
  <si>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平均値</t>
    <rPh sb="0" eb="3">
      <t>ヘイキンチ</t>
    </rPh>
    <phoneticPr fontId="2"/>
  </si>
  <si>
    <t>Source</t>
    <phoneticPr fontId="2"/>
  </si>
  <si>
    <t>f</t>
    <phoneticPr fontId="2"/>
  </si>
  <si>
    <t>S</t>
  </si>
  <si>
    <t>S</t>
    <phoneticPr fontId="2"/>
  </si>
  <si>
    <t>V</t>
    <phoneticPr fontId="2"/>
  </si>
  <si>
    <t>m</t>
    <phoneticPr fontId="2"/>
  </si>
  <si>
    <t>e</t>
    <phoneticPr fontId="2"/>
  </si>
  <si>
    <t>T</t>
    <phoneticPr fontId="2"/>
  </si>
  <si>
    <t>η</t>
  </si>
  <si>
    <t>η</t>
    <phoneticPr fontId="2"/>
  </si>
  <si>
    <t>S</t>
    <phoneticPr fontId="2"/>
  </si>
  <si>
    <t>平均値</t>
    <rPh sb="0" eb="3">
      <t>ヘイキンチ</t>
    </rPh>
    <phoneticPr fontId="6"/>
  </si>
  <si>
    <t>因子</t>
    <rPh sb="0" eb="2">
      <t>インシ</t>
    </rPh>
    <phoneticPr fontId="6"/>
  </si>
  <si>
    <t>全体平均</t>
    <rPh sb="0" eb="2">
      <t>ゼンタイ</t>
    </rPh>
    <rPh sb="2" eb="4">
      <t>ヘイキン</t>
    </rPh>
    <phoneticPr fontId="7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</si>
  <si>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</si>
  <si>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</si>
  <si>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</si>
  <si>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</si>
  <si>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</si>
  <si>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</si>
  <si>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</si>
  <si>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</si>
  <si>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</si>
  <si>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</si>
  <si>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</si>
  <si>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</si>
  <si>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</si>
  <si>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最適条件</t>
    <rPh sb="0" eb="2">
      <t>サイテキ</t>
    </rPh>
    <rPh sb="2" eb="4">
      <t>ジョウケン</t>
    </rPh>
    <phoneticPr fontId="6"/>
  </si>
  <si>
    <t>A</t>
    <phoneticPr fontId="6"/>
  </si>
  <si>
    <t>Ｂ</t>
    <phoneticPr fontId="6"/>
  </si>
  <si>
    <t>Ｅ</t>
    <phoneticPr fontId="6"/>
  </si>
  <si>
    <t>Ｈ</t>
    <phoneticPr fontId="6"/>
  </si>
  <si>
    <t>全体平均</t>
    <rPh sb="0" eb="2">
      <t>ゼンタイ</t>
    </rPh>
    <rPh sb="2" eb="4">
      <t>ヘイキンチ</t>
    </rPh>
    <phoneticPr fontId="6"/>
  </si>
  <si>
    <t>推定値</t>
    <rPh sb="0" eb="3">
      <t>スイテイチ</t>
    </rPh>
    <phoneticPr fontId="10"/>
  </si>
  <si>
    <t>水準</t>
    <rPh sb="0" eb="2">
      <t>スイジュン</t>
    </rPh>
    <phoneticPr fontId="6"/>
  </si>
  <si>
    <t>ＳＮ比</t>
    <rPh sb="0" eb="3">
      <t>Ｓンヒ</t>
    </rPh>
    <phoneticPr fontId="6"/>
  </si>
  <si>
    <t>感度</t>
    <rPh sb="0" eb="2">
      <t>カンド</t>
    </rPh>
    <phoneticPr fontId="6"/>
  </si>
  <si>
    <t>最悪条件</t>
    <rPh sb="0" eb="2">
      <t>サイアク</t>
    </rPh>
    <rPh sb="2" eb="4">
      <t>ジョウケン</t>
    </rPh>
    <phoneticPr fontId="7"/>
  </si>
  <si>
    <t>Ｄ</t>
    <phoneticPr fontId="6"/>
  </si>
  <si>
    <t>Ｆ</t>
    <phoneticPr fontId="6"/>
  </si>
  <si>
    <t>Ｇ</t>
    <phoneticPr fontId="9"/>
  </si>
  <si>
    <t>ＳＮ比の利得（推定値）</t>
    <rPh sb="0" eb="2">
      <t>Ｓンヒ</t>
    </rPh>
    <rPh sb="2" eb="3">
      <t>ヒ</t>
    </rPh>
    <rPh sb="4" eb="6">
      <t>リトク</t>
    </rPh>
    <rPh sb="7" eb="10">
      <t>スイテイチ</t>
    </rPh>
    <phoneticPr fontId="7"/>
  </si>
  <si>
    <t>感度の利得（推定値）</t>
    <rPh sb="0" eb="2">
      <t>カンド</t>
    </rPh>
    <rPh sb="3" eb="5">
      <t>リトク</t>
    </rPh>
    <rPh sb="6" eb="9">
      <t>スイテイチ</t>
    </rPh>
    <phoneticPr fontId="7"/>
  </si>
  <si>
    <t>最適</t>
    <rPh sb="0" eb="2">
      <t>サイテキ</t>
    </rPh>
    <phoneticPr fontId="7"/>
  </si>
  <si>
    <t>利得</t>
    <rPh sb="0" eb="2">
      <t>リトク</t>
    </rPh>
    <phoneticPr fontId="7"/>
  </si>
  <si>
    <t>Ｃ</t>
    <phoneticPr fontId="6"/>
  </si>
  <si>
    <t>K</t>
    <phoneticPr fontId="2"/>
  </si>
  <si>
    <t>最悪</t>
    <rPh sb="0" eb="2">
      <t>サイアク</t>
    </rPh>
    <phoneticPr fontId="7"/>
  </si>
  <si>
    <t>感度（SN比重視）</t>
    <rPh sb="0" eb="2">
      <t>カンド</t>
    </rPh>
    <rPh sb="5" eb="6">
      <t>ヒ</t>
    </rPh>
    <rPh sb="6" eb="8">
      <t>ジュウシ</t>
    </rPh>
    <phoneticPr fontId="6"/>
  </si>
  <si>
    <t>全体平均</t>
    <phoneticPr fontId="2"/>
  </si>
  <si>
    <t>推定値</t>
    <phoneticPr fontId="2"/>
  </si>
  <si>
    <t>y</t>
    <phoneticPr fontId="2"/>
  </si>
  <si>
    <t>10logy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</si>
  <si>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</si>
  <si>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</si>
  <si>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</si>
  <si>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</si>
  <si>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</si>
  <si>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</si>
  <si>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</si>
  <si>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</si>
  <si>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</si>
  <si>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</si>
  <si>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L</t>
    <phoneticPr fontId="2"/>
  </si>
  <si>
    <t>M</t>
    <phoneticPr fontId="2"/>
  </si>
  <si>
    <t>SN比最適解</t>
    <rPh sb="2" eb="3">
      <t>ヒ</t>
    </rPh>
    <rPh sb="3" eb="5">
      <t>サイテキ</t>
    </rPh>
    <rPh sb="5" eb="6">
      <t>カイ</t>
    </rPh>
    <phoneticPr fontId="2"/>
  </si>
  <si>
    <t>調整後</t>
    <rPh sb="0" eb="2">
      <t>チョウセイ</t>
    </rPh>
    <rPh sb="2" eb="3">
      <t>ゴ</t>
    </rPh>
    <phoneticPr fontId="2"/>
  </si>
  <si>
    <t>ｚ</t>
    <phoneticPr fontId="2"/>
  </si>
  <si>
    <t>内側</t>
    <rPh sb="0" eb="2">
      <t>ウチガワ</t>
    </rPh>
    <phoneticPr fontId="2"/>
  </si>
  <si>
    <t>内側No.</t>
    <phoneticPr fontId="2"/>
  </si>
  <si>
    <t>η</t>
    <phoneticPr fontId="2"/>
  </si>
  <si>
    <t>→　1000</t>
    <phoneticPr fontId="2"/>
  </si>
  <si>
    <t>→　180</t>
    <phoneticPr fontId="2"/>
  </si>
  <si>
    <t>チューニング</t>
    <phoneticPr fontId="2"/>
  </si>
  <si>
    <t>No1</t>
    <phoneticPr fontId="2"/>
  </si>
  <si>
    <t>No2</t>
    <phoneticPr fontId="2"/>
  </si>
  <si>
    <t>No3</t>
    <phoneticPr fontId="2"/>
  </si>
  <si>
    <t>No36</t>
    <phoneticPr fontId="2"/>
  </si>
</sst>
</file>

<file path=xl/styles.xml><?xml version="1.0" encoding="utf-8"?>
<styleSheet xmlns="http://schemas.openxmlformats.org/spreadsheetml/2006/main">
  <numFmts count="12">
    <numFmt numFmtId="176" formatCode="#,##0.000;[Red]\-#,##0.000"/>
    <numFmt numFmtId="177" formatCode="#,##0.0;[Red]\-#,##0.0"/>
    <numFmt numFmtId="178" formatCode="0.0"/>
    <numFmt numFmtId="179" formatCode="#,##0.0_ ;[Red]\-#,##0.0\ "/>
    <numFmt numFmtId="180" formatCode="0.000"/>
    <numFmt numFmtId="181" formatCode="0.000_);[Red]\(0.000\)"/>
    <numFmt numFmtId="182" formatCode="0_);[Red]\(0\)"/>
    <numFmt numFmtId="183" formatCode="0.000_ "/>
    <numFmt numFmtId="184" formatCode="0.00_ "/>
    <numFmt numFmtId="185" formatCode="0.00_);[Red]\(0.00\)"/>
    <numFmt numFmtId="186" formatCode="0.0_);[Red]\(0.0\)"/>
    <numFmt numFmtId="187" formatCode="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ＪＳ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41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3" borderId="0" xfId="0" applyFill="1" applyBorder="1" applyAlignment="1">
      <alignment horizontal="center" vertical="center"/>
    </xf>
    <xf numFmtId="40" fontId="0" fillId="0" borderId="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10" xfId="0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77" fontId="0" fillId="0" borderId="3" xfId="0" applyNumberFormat="1" applyFill="1" applyBorder="1">
      <alignment vertical="center"/>
    </xf>
    <xf numFmtId="0" fontId="0" fillId="0" borderId="6" xfId="0" applyBorder="1">
      <alignment vertical="center"/>
    </xf>
    <xf numFmtId="178" fontId="0" fillId="0" borderId="6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9" xfId="0" applyBorder="1">
      <alignment vertical="center"/>
    </xf>
    <xf numFmtId="179" fontId="0" fillId="0" borderId="9" xfId="0" applyNumberFormat="1" applyBorder="1">
      <alignment vertical="center"/>
    </xf>
    <xf numFmtId="0" fontId="0" fillId="0" borderId="9" xfId="0" applyNumberFormat="1" applyBorder="1">
      <alignment vertical="center"/>
    </xf>
    <xf numFmtId="40" fontId="0" fillId="0" borderId="0" xfId="1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38" fontId="0" fillId="4" borderId="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0" fillId="0" borderId="0" xfId="1" applyNumberFormat="1" applyFont="1" applyBorder="1">
      <alignment vertical="center"/>
    </xf>
    <xf numFmtId="38" fontId="0" fillId="0" borderId="0" xfId="1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181" fontId="5" fillId="0" borderId="0" xfId="2" applyNumberFormat="1" applyFont="1" applyAlignment="1">
      <alignment horizontal="left" vertical="top"/>
    </xf>
    <xf numFmtId="0" fontId="5" fillId="0" borderId="1" xfId="2" applyFont="1" applyBorder="1" applyAlignment="1">
      <alignment horizontal="center" vertical="center"/>
    </xf>
    <xf numFmtId="181" fontId="5" fillId="0" borderId="1" xfId="2" applyNumberFormat="1" applyFont="1" applyBorder="1" applyAlignment="1">
      <alignment horizontal="center" vertical="center"/>
    </xf>
    <xf numFmtId="182" fontId="5" fillId="0" borderId="1" xfId="2" applyNumberFormat="1" applyFont="1" applyBorder="1" applyAlignment="1">
      <alignment horizontal="center" vertical="center"/>
    </xf>
    <xf numFmtId="181" fontId="5" fillId="0" borderId="0" xfId="2" applyNumberFormat="1" applyFont="1" applyAlignment="1">
      <alignment vertical="center"/>
    </xf>
    <xf numFmtId="183" fontId="5" fillId="0" borderId="1" xfId="2" applyNumberFormat="1" applyFont="1" applyFill="1" applyBorder="1" applyAlignment="1">
      <alignment vertical="center"/>
    </xf>
    <xf numFmtId="181" fontId="5" fillId="0" borderId="1" xfId="2" applyNumberFormat="1" applyFont="1" applyBorder="1" applyAlignment="1">
      <alignment vertical="center"/>
    </xf>
    <xf numFmtId="184" fontId="5" fillId="0" borderId="1" xfId="2" applyNumberFormat="1" applyFont="1" applyBorder="1" applyAlignment="1">
      <alignment vertical="center"/>
    </xf>
    <xf numFmtId="184" fontId="0" fillId="0" borderId="1" xfId="0" applyNumberFormat="1" applyBorder="1">
      <alignment vertical="center"/>
    </xf>
    <xf numFmtId="2" fontId="5" fillId="0" borderId="1" xfId="2" applyNumberFormat="1" applyFont="1" applyBorder="1" applyAlignment="1">
      <alignment vertical="center"/>
    </xf>
    <xf numFmtId="2" fontId="5" fillId="0" borderId="0" xfId="2" applyNumberFormat="1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181" fontId="5" fillId="0" borderId="0" xfId="2" applyNumberFormat="1" applyFont="1" applyFill="1" applyBorder="1" applyAlignment="1">
      <alignment horizontal="center" vertical="center"/>
    </xf>
    <xf numFmtId="183" fontId="5" fillId="0" borderId="0" xfId="2" applyNumberFormat="1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85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178" fontId="5" fillId="0" borderId="1" xfId="2" applyNumberFormat="1" applyFont="1" applyBorder="1" applyAlignment="1">
      <alignment horizontal="right" vertical="center"/>
    </xf>
    <xf numFmtId="178" fontId="5" fillId="0" borderId="1" xfId="2" applyNumberFormat="1" applyFont="1" applyBorder="1" applyAlignment="1">
      <alignment vertical="center"/>
    </xf>
    <xf numFmtId="178" fontId="5" fillId="5" borderId="1" xfId="2" applyNumberFormat="1" applyFont="1" applyFill="1" applyBorder="1" applyAlignment="1">
      <alignment horizontal="right" vertical="center"/>
    </xf>
    <xf numFmtId="178" fontId="5" fillId="5" borderId="1" xfId="2" applyNumberFormat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180" fontId="5" fillId="0" borderId="0" xfId="2" applyNumberFormat="1" applyFont="1" applyBorder="1" applyAlignment="1">
      <alignment horizontal="right" vertical="center"/>
    </xf>
    <xf numFmtId="178" fontId="5" fillId="5" borderId="1" xfId="2" applyNumberFormat="1" applyFont="1" applyFill="1" applyBorder="1" applyAlignment="1">
      <alignment horizontal="center" vertical="center"/>
    </xf>
    <xf numFmtId="187" fontId="5" fillId="5" borderId="1" xfId="2" applyNumberFormat="1" applyFont="1" applyFill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178" fontId="5" fillId="0" borderId="4" xfId="2" applyNumberFormat="1" applyFont="1" applyBorder="1" applyAlignment="1">
      <alignment horizontal="right" vertical="center"/>
    </xf>
    <xf numFmtId="178" fontId="5" fillId="0" borderId="4" xfId="2" applyNumberFormat="1" applyFont="1" applyFill="1" applyBorder="1" applyAlignment="1">
      <alignment horizontal="right" vertical="center"/>
    </xf>
    <xf numFmtId="1" fontId="5" fillId="5" borderId="1" xfId="2" applyNumberFormat="1" applyFont="1" applyFill="1" applyBorder="1" applyAlignment="1">
      <alignment horizontal="center" vertical="center"/>
    </xf>
    <xf numFmtId="187" fontId="5" fillId="0" borderId="0" xfId="2" applyNumberFormat="1" applyFont="1" applyAlignment="1">
      <alignment horizontal="center" vertical="center"/>
    </xf>
    <xf numFmtId="186" fontId="5" fillId="5" borderId="1" xfId="2" applyNumberFormat="1" applyFont="1" applyFill="1" applyBorder="1" applyAlignment="1">
      <alignment horizontal="right" vertical="center"/>
    </xf>
    <xf numFmtId="187" fontId="0" fillId="0" borderId="0" xfId="0" applyNumberFormat="1">
      <alignment vertical="center"/>
    </xf>
    <xf numFmtId="186" fontId="5" fillId="5" borderId="2" xfId="2" applyNumberFormat="1" applyFont="1" applyFill="1" applyBorder="1" applyAlignment="1">
      <alignment vertical="center"/>
    </xf>
    <xf numFmtId="186" fontId="5" fillId="5" borderId="4" xfId="2" applyNumberFormat="1" applyFont="1" applyFill="1" applyBorder="1" applyAlignment="1">
      <alignment vertical="center"/>
    </xf>
    <xf numFmtId="178" fontId="5" fillId="5" borderId="2" xfId="2" applyNumberFormat="1" applyFont="1" applyFill="1" applyBorder="1" applyAlignment="1">
      <alignment vertical="center"/>
    </xf>
    <xf numFmtId="178" fontId="5" fillId="5" borderId="4" xfId="2" applyNumberFormat="1" applyFont="1" applyFill="1" applyBorder="1" applyAlignment="1">
      <alignment vertical="center"/>
    </xf>
    <xf numFmtId="186" fontId="0" fillId="0" borderId="0" xfId="0" applyNumberFormat="1">
      <alignment vertical="center"/>
    </xf>
    <xf numFmtId="178" fontId="0" fillId="0" borderId="0" xfId="0" applyNumberFormat="1">
      <alignment vertical="center"/>
    </xf>
    <xf numFmtId="38" fontId="8" fillId="0" borderId="0" xfId="1" applyNumberFormat="1" applyFont="1" applyBorder="1">
      <alignment vertical="center"/>
    </xf>
    <xf numFmtId="178" fontId="8" fillId="0" borderId="0" xfId="0" applyNumberFormat="1" applyFo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4" borderId="0" xfId="1" applyNumberFormat="1" applyFont="1" applyFill="1" applyBorder="1">
      <alignment vertical="center"/>
    </xf>
    <xf numFmtId="178" fontId="3" fillId="4" borderId="0" xfId="0" applyNumberFormat="1" applyFont="1" applyFill="1">
      <alignment vertical="center"/>
    </xf>
    <xf numFmtId="0" fontId="0" fillId="6" borderId="0" xfId="0" applyFill="1" applyAlignment="1">
      <alignment horizontal="center" vertical="center"/>
    </xf>
    <xf numFmtId="0" fontId="0" fillId="6" borderId="6" xfId="0" applyFill="1" applyBorder="1">
      <alignment vertical="center"/>
    </xf>
    <xf numFmtId="0" fontId="0" fillId="4" borderId="6" xfId="0" applyFill="1" applyBorder="1">
      <alignment vertical="center"/>
    </xf>
    <xf numFmtId="178" fontId="0" fillId="6" borderId="0" xfId="0" applyNumberFormat="1" applyFill="1" applyAlignment="1">
      <alignment vertical="center"/>
    </xf>
    <xf numFmtId="0" fontId="0" fillId="7" borderId="0" xfId="0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176" fontId="12" fillId="0" borderId="0" xfId="1" applyNumberFormat="1" applyFont="1" applyBorder="1">
      <alignment vertical="center"/>
    </xf>
    <xf numFmtId="0" fontId="13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>
      <alignment vertical="center"/>
    </xf>
    <xf numFmtId="2" fontId="0" fillId="0" borderId="16" xfId="0" applyNumberFormat="1" applyBorder="1">
      <alignment vertical="center"/>
    </xf>
    <xf numFmtId="40" fontId="0" fillId="0" borderId="16" xfId="0" applyNumberFormat="1" applyBorder="1">
      <alignment vertical="center"/>
    </xf>
    <xf numFmtId="2" fontId="0" fillId="0" borderId="17" xfId="0" applyNumberFormat="1" applyBorder="1">
      <alignment vertical="center"/>
    </xf>
    <xf numFmtId="40" fontId="0" fillId="0" borderId="18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5" fillId="5" borderId="2" xfId="2" applyNumberFormat="1" applyFont="1" applyFill="1" applyBorder="1" applyAlignment="1">
      <alignment horizontal="center" vertical="center"/>
    </xf>
    <xf numFmtId="178" fontId="5" fillId="5" borderId="4" xfId="2" applyNumberFormat="1" applyFont="1" applyFill="1" applyBorder="1" applyAlignment="1">
      <alignment horizontal="center" vertical="center"/>
    </xf>
    <xf numFmtId="1" fontId="5" fillId="5" borderId="2" xfId="2" applyNumberFormat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178" fontId="5" fillId="0" borderId="2" xfId="2" applyNumberFormat="1" applyFont="1" applyFill="1" applyBorder="1" applyAlignment="1">
      <alignment horizontal="center" vertical="center"/>
    </xf>
    <xf numFmtId="178" fontId="5" fillId="0" borderId="4" xfId="2" applyNumberFormat="1" applyFont="1" applyFill="1" applyBorder="1" applyAlignment="1">
      <alignment horizontal="center" vertical="center"/>
    </xf>
    <xf numFmtId="185" fontId="5" fillId="0" borderId="11" xfId="2" applyNumberFormat="1" applyFont="1" applyBorder="1" applyAlignment="1">
      <alignment horizontal="center" vertical="center"/>
    </xf>
    <xf numFmtId="185" fontId="5" fillId="0" borderId="12" xfId="2" applyNumberFormat="1" applyFont="1" applyBorder="1" applyAlignment="1">
      <alignment horizontal="center" vertical="center"/>
    </xf>
    <xf numFmtId="185" fontId="5" fillId="0" borderId="5" xfId="2" applyNumberFormat="1" applyFont="1" applyBorder="1" applyAlignment="1">
      <alignment horizontal="center" vertical="center"/>
    </xf>
    <xf numFmtId="185" fontId="5" fillId="0" borderId="7" xfId="2" applyNumberFormat="1" applyFont="1" applyBorder="1" applyAlignment="1">
      <alignment horizontal="center" vertical="center"/>
    </xf>
    <xf numFmtId="185" fontId="5" fillId="0" borderId="8" xfId="2" applyNumberFormat="1" applyFont="1" applyBorder="1" applyAlignment="1">
      <alignment horizontal="center" vertical="center"/>
    </xf>
    <xf numFmtId="185" fontId="5" fillId="0" borderId="10" xfId="2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78" fontId="5" fillId="0" borderId="2" xfId="2" applyNumberFormat="1" applyFont="1" applyBorder="1" applyAlignment="1">
      <alignment horizontal="center" vertical="center"/>
    </xf>
    <xf numFmtId="178" fontId="5" fillId="0" borderId="4" xfId="2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</c:trendline>
          <c:xVal>
            <c:numRef>
              <c:f>チューニング!$A$2:$A$18</c:f>
              <c:numCache>
                <c:formatCode>#,##0;[Red]\-#,##0</c:formatCode>
                <c:ptCount val="17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</c:numCache>
            </c:numRef>
          </c:xVal>
          <c:yVal>
            <c:numRef>
              <c:f>チューニング!$B$2:$B$18</c:f>
              <c:numCache>
                <c:formatCode>0.0</c:formatCode>
                <c:ptCount val="17"/>
                <c:pt idx="0">
                  <c:v>40</c:v>
                </c:pt>
                <c:pt idx="1">
                  <c:v>40.8278537031645</c:v>
                </c:pt>
                <c:pt idx="2">
                  <c:v>41.583624920952495</c:v>
                </c:pt>
                <c:pt idx="3">
                  <c:v>42.278867046136739</c:v>
                </c:pt>
                <c:pt idx="4">
                  <c:v>42.922560713564764</c:v>
                </c:pt>
                <c:pt idx="5">
                  <c:v>43.521825181113627</c:v>
                </c:pt>
                <c:pt idx="6">
                  <c:v>44.082399653118493</c:v>
                </c:pt>
                <c:pt idx="7">
                  <c:v>44.608978427565482</c:v>
                </c:pt>
                <c:pt idx="8">
                  <c:v>45.105450102066122</c:v>
                </c:pt>
                <c:pt idx="9">
                  <c:v>45.575072019056577</c:v>
                </c:pt>
                <c:pt idx="10">
                  <c:v>46.020599913279625</c:v>
                </c:pt>
                <c:pt idx="11">
                  <c:v>46.444385894678383</c:v>
                </c:pt>
                <c:pt idx="12">
                  <c:v>46.848453616444125</c:v>
                </c:pt>
                <c:pt idx="13">
                  <c:v>47.234556720351861</c:v>
                </c:pt>
                <c:pt idx="14">
                  <c:v>47.60422483423212</c:v>
                </c:pt>
                <c:pt idx="15">
                  <c:v>47.95880017344075</c:v>
                </c:pt>
                <c:pt idx="16">
                  <c:v>48.299466959416357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7C8-408B-B2E6-DA1DEE06B8FB}"/>
            </c:ext>
          </c:extLst>
        </c:ser>
        <c:dLbls/>
        <c:axId val="169928576"/>
        <c:axId val="170008576"/>
      </c:scatterChart>
      <c:valAx>
        <c:axId val="1699285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電圧ｙ</a:t>
                </a:r>
                <a:r>
                  <a:rPr lang="en-US" altLang="ja-JP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[V]</a:t>
                </a:r>
                <a:endParaRPr lang="ja-JP" altLang="en-US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spPr>
            <a:noFill/>
            <a:ln>
              <a:noFill/>
            </a:ln>
            <a:effectLst/>
          </c:spPr>
        </c:title>
        <c:numFmt formatCode="#,##0;[Red]\-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0008576"/>
        <c:crosses val="autoZero"/>
        <c:crossBetween val="midCat"/>
      </c:valAx>
      <c:valAx>
        <c:axId val="170008576"/>
        <c:scaling>
          <c:orientation val="minMax"/>
          <c:min val="39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en-US" altLang="ja-JP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10</a:t>
                </a: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ぉｇｙ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699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SN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</a:t>
            </a:r>
          </a:p>
        </c:rich>
      </c:tx>
      <c:layout>
        <c:manualLayout>
          <c:xMode val="edge"/>
          <c:yMode val="edge"/>
          <c:x val="0.46384272354305295"/>
          <c:y val="3.49741536545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06992149490142"/>
          <c:y val="0.12298439765380509"/>
          <c:w val="0.77589575222444696"/>
          <c:h val="0.7425357815886929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'η、S'!$Z$1:$BX$2</c:f>
              <c:multiLvlStrCache>
                <c:ptCount val="51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4">
                    <c:v>1 </c:v>
                  </c:pt>
                  <c:pt idx="5">
                    <c:v>2 </c:v>
                  </c:pt>
                  <c:pt idx="6">
                    <c:v>3 </c:v>
                  </c:pt>
                  <c:pt idx="8">
                    <c:v>1 </c:v>
                  </c:pt>
                  <c:pt idx="9">
                    <c:v>2 </c:v>
                  </c:pt>
                  <c:pt idx="10">
                    <c:v>3 </c:v>
                  </c:pt>
                  <c:pt idx="12">
                    <c:v>1 </c:v>
                  </c:pt>
                  <c:pt idx="13">
                    <c:v>2 </c:v>
                  </c:pt>
                  <c:pt idx="14">
                    <c:v>3 </c:v>
                  </c:pt>
                  <c:pt idx="16">
                    <c:v>1 </c:v>
                  </c:pt>
                  <c:pt idx="17">
                    <c:v>2 </c:v>
                  </c:pt>
                  <c:pt idx="18">
                    <c:v>3 </c:v>
                  </c:pt>
                  <c:pt idx="20">
                    <c:v>1 </c:v>
                  </c:pt>
                  <c:pt idx="21">
                    <c:v>2 </c:v>
                  </c:pt>
                  <c:pt idx="22">
                    <c:v>3 </c:v>
                  </c:pt>
                  <c:pt idx="24">
                    <c:v>1 </c:v>
                  </c:pt>
                  <c:pt idx="25">
                    <c:v>2 </c:v>
                  </c:pt>
                  <c:pt idx="26">
                    <c:v>3 </c:v>
                  </c:pt>
                  <c:pt idx="28">
                    <c:v>1 </c:v>
                  </c:pt>
                  <c:pt idx="29">
                    <c:v>2 </c:v>
                  </c:pt>
                  <c:pt idx="30">
                    <c:v>3 </c:v>
                  </c:pt>
                  <c:pt idx="32">
                    <c:v>1 </c:v>
                  </c:pt>
                  <c:pt idx="33">
                    <c:v>2 </c:v>
                  </c:pt>
                  <c:pt idx="34">
                    <c:v>3 </c:v>
                  </c:pt>
                  <c:pt idx="36">
                    <c:v>1 </c:v>
                  </c:pt>
                  <c:pt idx="37">
                    <c:v>2 </c:v>
                  </c:pt>
                  <c:pt idx="38">
                    <c:v>3 </c:v>
                  </c:pt>
                  <c:pt idx="40">
                    <c:v>1 </c:v>
                  </c:pt>
                  <c:pt idx="41">
                    <c:v>2 </c:v>
                  </c:pt>
                  <c:pt idx="42">
                    <c:v>3 </c:v>
                  </c:pt>
                  <c:pt idx="44">
                    <c:v>1 </c:v>
                  </c:pt>
                  <c:pt idx="45">
                    <c:v>2 </c:v>
                  </c:pt>
                  <c:pt idx="46">
                    <c:v>3 </c:v>
                  </c:pt>
                  <c:pt idx="48">
                    <c:v>1 </c:v>
                  </c:pt>
                  <c:pt idx="49">
                    <c:v>2 </c:v>
                  </c:pt>
                  <c:pt idx="50">
                    <c:v>3 </c:v>
                  </c:pt>
                </c:lvl>
                <c:lvl>
                  <c:pt idx="0">
                    <c:v>A</c:v>
                  </c:pt>
                  <c:pt idx="4">
                    <c:v>B</c:v>
                  </c:pt>
                  <c:pt idx="8">
                    <c:v>C</c:v>
                  </c:pt>
                  <c:pt idx="12">
                    <c:v>D</c:v>
                  </c:pt>
                  <c:pt idx="16">
                    <c:v>E</c:v>
                  </c:pt>
                  <c:pt idx="20">
                    <c:v>F</c:v>
                  </c:pt>
                  <c:pt idx="24">
                    <c:v>G</c:v>
                  </c:pt>
                  <c:pt idx="28">
                    <c:v>H</c:v>
                  </c:pt>
                  <c:pt idx="32">
                    <c:v>I</c:v>
                  </c:pt>
                  <c:pt idx="36">
                    <c:v>J</c:v>
                  </c:pt>
                  <c:pt idx="40">
                    <c:v>K</c:v>
                  </c:pt>
                  <c:pt idx="44">
                    <c:v>L</c:v>
                  </c:pt>
                  <c:pt idx="48">
                    <c:v>M</c:v>
                  </c:pt>
                </c:lvl>
              </c:multiLvlStrCache>
            </c:multiLvlStrRef>
          </c:cat>
          <c:val>
            <c:numRef>
              <c:f>'η、S'!$Z$3:$BX$3</c:f>
              <c:numCache>
                <c:formatCode>0.000_);[Red]\(0.000\)</c:formatCode>
                <c:ptCount val="51"/>
                <c:pt idx="0">
                  <c:v>23.256644288542983</c:v>
                </c:pt>
                <c:pt idx="1">
                  <c:v>21.087262381263375</c:v>
                </c:pt>
                <c:pt idx="2">
                  <c:v>20.504821714428445</c:v>
                </c:pt>
                <c:pt idx="4">
                  <c:v>22.882267542215246</c:v>
                </c:pt>
                <c:pt idx="5">
                  <c:v>21.310697081667072</c:v>
                </c:pt>
                <c:pt idx="6">
                  <c:v>20.655763760352478</c:v>
                </c:pt>
                <c:pt idx="8">
                  <c:v>21.848368534153511</c:v>
                </c:pt>
                <c:pt idx="9">
                  <c:v>21.812340769228612</c:v>
                </c:pt>
                <c:pt idx="10">
                  <c:v>21.188019080852676</c:v>
                </c:pt>
                <c:pt idx="12">
                  <c:v>22.032915826705224</c:v>
                </c:pt>
                <c:pt idx="13">
                  <c:v>19.856066139551423</c:v>
                </c:pt>
                <c:pt idx="14">
                  <c:v>22.959746417978153</c:v>
                </c:pt>
                <c:pt idx="16">
                  <c:v>21.544254484957701</c:v>
                </c:pt>
                <c:pt idx="17">
                  <c:v>22.13686068151927</c:v>
                </c:pt>
                <c:pt idx="18">
                  <c:v>21.167613217757825</c:v>
                </c:pt>
                <c:pt idx="20">
                  <c:v>21.153668796835593</c:v>
                </c:pt>
                <c:pt idx="21">
                  <c:v>21.711442670830625</c:v>
                </c:pt>
                <c:pt idx="22">
                  <c:v>21.983616916568582</c:v>
                </c:pt>
                <c:pt idx="24">
                  <c:v>21.737218818708431</c:v>
                </c:pt>
                <c:pt idx="25">
                  <c:v>22.480067163513464</c:v>
                </c:pt>
                <c:pt idx="26">
                  <c:v>20.631442402012908</c:v>
                </c:pt>
                <c:pt idx="28">
                  <c:v>23.644558418923378</c:v>
                </c:pt>
                <c:pt idx="29">
                  <c:v>19.590984208447548</c:v>
                </c:pt>
                <c:pt idx="30">
                  <c:v>21.613185756863871</c:v>
                </c:pt>
                <c:pt idx="32" formatCode="0.00_ ">
                  <c:v>19.798223926259606</c:v>
                </c:pt>
                <c:pt idx="33" formatCode="0.00_ ">
                  <c:v>21.99067195064157</c:v>
                </c:pt>
                <c:pt idx="34" formatCode="0.00_ ">
                  <c:v>23.059832507333621</c:v>
                </c:pt>
                <c:pt idx="36" formatCode="0.00_ ">
                  <c:v>23.165841471502915</c:v>
                </c:pt>
                <c:pt idx="37" formatCode="0.00_ ">
                  <c:v>22.156383124344941</c:v>
                </c:pt>
                <c:pt idx="38" formatCode="0.00_ ">
                  <c:v>19.526503788386943</c:v>
                </c:pt>
                <c:pt idx="40" formatCode="0.00_ ">
                  <c:v>18.204451461941634</c:v>
                </c:pt>
                <c:pt idx="41" formatCode="0.00_ ">
                  <c:v>23.71873546035506</c:v>
                </c:pt>
                <c:pt idx="42" formatCode="0.00_ ">
                  <c:v>22.92554146193811</c:v>
                </c:pt>
                <c:pt idx="44" formatCode="0.00_ ">
                  <c:v>21.414540731794279</c:v>
                </c:pt>
                <c:pt idx="45" formatCode="0.00_ ">
                  <c:v>21.485058077050851</c:v>
                </c:pt>
                <c:pt idx="46" formatCode="0.00_ ">
                  <c:v>21.949129575389673</c:v>
                </c:pt>
                <c:pt idx="48" formatCode="0.00_ ">
                  <c:v>21.063543614722189</c:v>
                </c:pt>
                <c:pt idx="49" formatCode="0.00_ ">
                  <c:v>20.482745886120039</c:v>
                </c:pt>
                <c:pt idx="50" formatCode="0.00_ ">
                  <c:v>23.302438883392572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1-48A5-ACD8-A54DD002A8D9}"/>
            </c:ext>
          </c:extLst>
        </c:ser>
        <c:dLbls/>
        <c:marker val="1"/>
        <c:axId val="170426752"/>
        <c:axId val="170428288"/>
      </c:lineChart>
      <c:catAx>
        <c:axId val="170426752"/>
        <c:scaling>
          <c:orientation val="minMax"/>
        </c:scaling>
        <c:axPos val="t"/>
        <c:numFmt formatCode="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428288"/>
        <c:crosses val="max"/>
        <c:auto val="1"/>
        <c:lblAlgn val="ctr"/>
        <c:lblOffset val="100"/>
        <c:tickLblSkip val="1"/>
        <c:tickMarkSkip val="1"/>
      </c:catAx>
      <c:valAx>
        <c:axId val="170428288"/>
        <c:scaling>
          <c:orientation val="minMax"/>
          <c:min val="1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ＳＮ比</a:t>
                </a:r>
              </a:p>
            </c:rich>
          </c:tx>
          <c:layout>
            <c:manualLayout>
              <c:xMode val="edge"/>
              <c:yMode val="edge"/>
              <c:x val="1.0673277051518907E-2"/>
              <c:y val="0.38828753717077891"/>
            </c:manualLayout>
          </c:layout>
          <c:spPr>
            <a:noFill/>
            <a:ln w="25400">
              <a:noFill/>
            </a:ln>
          </c:spPr>
        </c:title>
        <c:numFmt formatCode="0.0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426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感度</a:t>
            </a:r>
          </a:p>
        </c:rich>
      </c:tx>
      <c:layout>
        <c:manualLayout>
          <c:xMode val="edge"/>
          <c:yMode val="edge"/>
          <c:x val="0.46384272354305295"/>
          <c:y val="3.49741536545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06992149490142"/>
          <c:y val="0.12298439765380509"/>
          <c:w val="0.77589575222444696"/>
          <c:h val="0.74253578158869293"/>
        </c:manualLayout>
      </c:layout>
      <c:lineChart>
        <c:grouping val="standard"/>
        <c:ser>
          <c:idx val="0"/>
          <c:order val="0"/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'η、S'!$Z$1:$BX$2</c:f>
              <c:multiLvlStrCache>
                <c:ptCount val="51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4">
                    <c:v>1 </c:v>
                  </c:pt>
                  <c:pt idx="5">
                    <c:v>2 </c:v>
                  </c:pt>
                  <c:pt idx="6">
                    <c:v>3 </c:v>
                  </c:pt>
                  <c:pt idx="8">
                    <c:v>1 </c:v>
                  </c:pt>
                  <c:pt idx="9">
                    <c:v>2 </c:v>
                  </c:pt>
                  <c:pt idx="10">
                    <c:v>3 </c:v>
                  </c:pt>
                  <c:pt idx="12">
                    <c:v>1 </c:v>
                  </c:pt>
                  <c:pt idx="13">
                    <c:v>2 </c:v>
                  </c:pt>
                  <c:pt idx="14">
                    <c:v>3 </c:v>
                  </c:pt>
                  <c:pt idx="16">
                    <c:v>1 </c:v>
                  </c:pt>
                  <c:pt idx="17">
                    <c:v>2 </c:v>
                  </c:pt>
                  <c:pt idx="18">
                    <c:v>3 </c:v>
                  </c:pt>
                  <c:pt idx="20">
                    <c:v>1 </c:v>
                  </c:pt>
                  <c:pt idx="21">
                    <c:v>2 </c:v>
                  </c:pt>
                  <c:pt idx="22">
                    <c:v>3 </c:v>
                  </c:pt>
                  <c:pt idx="24">
                    <c:v>1 </c:v>
                  </c:pt>
                  <c:pt idx="25">
                    <c:v>2 </c:v>
                  </c:pt>
                  <c:pt idx="26">
                    <c:v>3 </c:v>
                  </c:pt>
                  <c:pt idx="28">
                    <c:v>1 </c:v>
                  </c:pt>
                  <c:pt idx="29">
                    <c:v>2 </c:v>
                  </c:pt>
                  <c:pt idx="30">
                    <c:v>3 </c:v>
                  </c:pt>
                  <c:pt idx="32">
                    <c:v>1 </c:v>
                  </c:pt>
                  <c:pt idx="33">
                    <c:v>2 </c:v>
                  </c:pt>
                  <c:pt idx="34">
                    <c:v>3 </c:v>
                  </c:pt>
                  <c:pt idx="36">
                    <c:v>1 </c:v>
                  </c:pt>
                  <c:pt idx="37">
                    <c:v>2 </c:v>
                  </c:pt>
                  <c:pt idx="38">
                    <c:v>3 </c:v>
                  </c:pt>
                  <c:pt idx="40">
                    <c:v>1 </c:v>
                  </c:pt>
                  <c:pt idx="41">
                    <c:v>2 </c:v>
                  </c:pt>
                  <c:pt idx="42">
                    <c:v>3 </c:v>
                  </c:pt>
                  <c:pt idx="44">
                    <c:v>1 </c:v>
                  </c:pt>
                  <c:pt idx="45">
                    <c:v>2 </c:v>
                  </c:pt>
                  <c:pt idx="46">
                    <c:v>3 </c:v>
                  </c:pt>
                  <c:pt idx="48">
                    <c:v>1 </c:v>
                  </c:pt>
                  <c:pt idx="49">
                    <c:v>2 </c:v>
                  </c:pt>
                  <c:pt idx="50">
                    <c:v>3 </c:v>
                  </c:pt>
                </c:lvl>
                <c:lvl>
                  <c:pt idx="0">
                    <c:v>A</c:v>
                  </c:pt>
                  <c:pt idx="4">
                    <c:v>B</c:v>
                  </c:pt>
                  <c:pt idx="8">
                    <c:v>C</c:v>
                  </c:pt>
                  <c:pt idx="12">
                    <c:v>D</c:v>
                  </c:pt>
                  <c:pt idx="16">
                    <c:v>E</c:v>
                  </c:pt>
                  <c:pt idx="20">
                    <c:v>F</c:v>
                  </c:pt>
                  <c:pt idx="24">
                    <c:v>G</c:v>
                  </c:pt>
                  <c:pt idx="28">
                    <c:v>H</c:v>
                  </c:pt>
                  <c:pt idx="32">
                    <c:v>I</c:v>
                  </c:pt>
                  <c:pt idx="36">
                    <c:v>J</c:v>
                  </c:pt>
                  <c:pt idx="40">
                    <c:v>K</c:v>
                  </c:pt>
                  <c:pt idx="44">
                    <c:v>L</c:v>
                  </c:pt>
                  <c:pt idx="48">
                    <c:v>M</c:v>
                  </c:pt>
                </c:lvl>
              </c:multiLvlStrCache>
            </c:multiLvlStrRef>
          </c:cat>
          <c:val>
            <c:numRef>
              <c:f>'η、S'!$Z$4:$BX$4</c:f>
              <c:numCache>
                <c:formatCode>0.000_ </c:formatCode>
                <c:ptCount val="51"/>
                <c:pt idx="0">
                  <c:v>43.955105879402232</c:v>
                </c:pt>
                <c:pt idx="1">
                  <c:v>48.230476811502854</c:v>
                </c:pt>
                <c:pt idx="2">
                  <c:v>50.83650515962114</c:v>
                </c:pt>
                <c:pt idx="4">
                  <c:v>41.675837901770826</c:v>
                </c:pt>
                <c:pt idx="5">
                  <c:v>49.10631749038734</c:v>
                </c:pt>
                <c:pt idx="6">
                  <c:v>52.239932458368067</c:v>
                </c:pt>
                <c:pt idx="8">
                  <c:v>46.995091651317104</c:v>
                </c:pt>
                <c:pt idx="9">
                  <c:v>49.429563860580323</c:v>
                </c:pt>
                <c:pt idx="10">
                  <c:v>46.597432338628799</c:v>
                </c:pt>
                <c:pt idx="12">
                  <c:v>47.44286652804346</c:v>
                </c:pt>
                <c:pt idx="13">
                  <c:v>45.199071618829613</c:v>
                </c:pt>
                <c:pt idx="14">
                  <c:v>50.380149703653153</c:v>
                </c:pt>
                <c:pt idx="16">
                  <c:v>45.343240062822019</c:v>
                </c:pt>
                <c:pt idx="17">
                  <c:v>46.252839764819583</c:v>
                </c:pt>
                <c:pt idx="18">
                  <c:v>51.426008022884616</c:v>
                </c:pt>
                <c:pt idx="20">
                  <c:v>49.577436138497291</c:v>
                </c:pt>
                <c:pt idx="21">
                  <c:v>49.185257812905974</c:v>
                </c:pt>
                <c:pt idx="22">
                  <c:v>44.259393899122976</c:v>
                </c:pt>
                <c:pt idx="24">
                  <c:v>47.072462674499938</c:v>
                </c:pt>
                <c:pt idx="25">
                  <c:v>49.071800225983573</c:v>
                </c:pt>
                <c:pt idx="26">
                  <c:v>46.877824950042715</c:v>
                </c:pt>
                <c:pt idx="28">
                  <c:v>37.696132175466893</c:v>
                </c:pt>
                <c:pt idx="29">
                  <c:v>48.872152942664208</c:v>
                </c:pt>
                <c:pt idx="30">
                  <c:v>56.453802732395133</c:v>
                </c:pt>
                <c:pt idx="32" formatCode="0.00_ ">
                  <c:v>55.09954584965795</c:v>
                </c:pt>
                <c:pt idx="33" formatCode="0.00_ ">
                  <c:v>46.659265236115921</c:v>
                </c:pt>
                <c:pt idx="34" formatCode="0.00_ ">
                  <c:v>41.263276764752348</c:v>
                </c:pt>
                <c:pt idx="36" formatCode="0.00_ ">
                  <c:v>49.941977784637395</c:v>
                </c:pt>
                <c:pt idx="37" formatCode="0.00_ ">
                  <c:v>46.003982385184457</c:v>
                </c:pt>
                <c:pt idx="38" formatCode="0.00_ ">
                  <c:v>47.076127680704381</c:v>
                </c:pt>
                <c:pt idx="40" formatCode="0.00_ ">
                  <c:v>44.157559720330795</c:v>
                </c:pt>
                <c:pt idx="41" formatCode="0.00_ ">
                  <c:v>48.710503312384454</c:v>
                </c:pt>
                <c:pt idx="42" formatCode="0.00_ ">
                  <c:v>50.154024817810978</c:v>
                </c:pt>
                <c:pt idx="44" formatCode="0.00_ ">
                  <c:v>48.218584968873444</c:v>
                </c:pt>
                <c:pt idx="45" formatCode="0.00_ ">
                  <c:v>47.250547813817604</c:v>
                </c:pt>
                <c:pt idx="46" formatCode="0.00_ ">
                  <c:v>47.552955067835171</c:v>
                </c:pt>
                <c:pt idx="48" formatCode="0.00_ ">
                  <c:v>48.957051475786805</c:v>
                </c:pt>
                <c:pt idx="49" formatCode="0.00_ ">
                  <c:v>43.391504238405936</c:v>
                </c:pt>
                <c:pt idx="50" formatCode="0.00_ ">
                  <c:v>50.673532136333485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6C-4CF6-9197-95BBE0970E71}"/>
            </c:ext>
          </c:extLst>
        </c:ser>
        <c:dLbls/>
        <c:marker val="1"/>
        <c:axId val="170461440"/>
        <c:axId val="170483712"/>
      </c:lineChart>
      <c:catAx>
        <c:axId val="170461440"/>
        <c:scaling>
          <c:orientation val="minMax"/>
        </c:scaling>
        <c:axPos val="t"/>
        <c:numFmt formatCode="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483712"/>
        <c:crosses val="max"/>
        <c:auto val="1"/>
        <c:lblAlgn val="ctr"/>
        <c:lblOffset val="100"/>
        <c:tickLblSkip val="1"/>
        <c:tickMarkSkip val="1"/>
      </c:catAx>
      <c:valAx>
        <c:axId val="170483712"/>
        <c:scaling>
          <c:orientation val="minMax"/>
          <c:min val="3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ＳＮ比</a:t>
                </a:r>
              </a:p>
            </c:rich>
          </c:tx>
          <c:layout>
            <c:manualLayout>
              <c:xMode val="edge"/>
              <c:yMode val="edge"/>
              <c:x val="1.0673277051518907E-2"/>
              <c:y val="0.38828753717077891"/>
            </c:manualLayout>
          </c:layout>
          <c:spPr>
            <a:noFill/>
            <a:ln w="25400">
              <a:noFill/>
            </a:ln>
          </c:spPr>
        </c:title>
        <c:numFmt formatCode="0.0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461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57150</xdr:rowOff>
    </xdr:from>
    <xdr:to>
      <xdr:col>7</xdr:col>
      <xdr:colOff>361950</xdr:colOff>
      <xdr:row>17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297089</xdr:colOff>
      <xdr:row>6</xdr:row>
      <xdr:rowOff>24946</xdr:rowOff>
    </xdr:from>
    <xdr:to>
      <xdr:col>35</xdr:col>
      <xdr:colOff>9872</xdr:colOff>
      <xdr:row>22</xdr:row>
      <xdr:rowOff>77711</xdr:rowOff>
    </xdr:to>
    <xdr:graphicFrame macro="">
      <xdr:nvGraphicFramePr>
        <xdr:cNvPr id="2" name="Chart 3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95250</xdr:colOff>
      <xdr:row>6</xdr:row>
      <xdr:rowOff>127000</xdr:rowOff>
    </xdr:from>
    <xdr:to>
      <xdr:col>46</xdr:col>
      <xdr:colOff>456640</xdr:colOff>
      <xdr:row>23</xdr:row>
      <xdr:rowOff>7408</xdr:rowOff>
    </xdr:to>
    <xdr:graphicFrame macro="">
      <xdr:nvGraphicFramePr>
        <xdr:cNvPr id="3" name="Chart 3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445067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445067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569900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569900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564185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564185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569900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569900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572758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572758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573710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573710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572590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572590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571637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571637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153753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728826" y="1261533"/>
              <a:ext cx="1817158" cy="75488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e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728826" y="1261533"/>
              <a:ext cx="1817158" cy="75488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𝑉_e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69857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69857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695880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695880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690165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690165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695880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695880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698738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698738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699690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699690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698570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698570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697617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697617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80975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80975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457200</xdr:colOff>
      <xdr:row>4</xdr:row>
      <xdr:rowOff>38100</xdr:rowOff>
    </xdr:from>
    <xdr:to>
      <xdr:col>75</xdr:col>
      <xdr:colOff>514349</xdr:colOff>
      <xdr:row>8</xdr:row>
      <xdr:rowOff>41463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14:m>
                <m:oMath xmlns:m="http://schemas.openxmlformats.org/officeDocument/2006/math">
                  <m:r>
                    <a:rPr kumimoji="1" lang="en-US" altLang="ja-JP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𝑎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𝑏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1.38×100−1.33</m:t>
                          </m:r>
                        </m:e>
                      </m:d>
                      <m:r>
                        <a:rPr kumimoji="1" lang="en-US" altLang="ja-JP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𝑔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−1.2</m:t>
                      </m:r>
                    </m:num>
                    <m:den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𝑒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den>
                      </m:f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d>
                        <m:d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13.67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𝐽</m:t>
                              </m:r>
                            </m:den>
                          </m:f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×</m:t>
                          </m:r>
                          <m:f>
                            <m:fPr>
                              <m:ctrlP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0.6</m:t>
                              </m:r>
                            </m:num>
                            <m:den>
                              <m:r>
                                <a:rPr kumimoji="1" lang="en-US" altLang="ja-JP" sz="18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100</m:t>
                              </m:r>
                            </m:den>
                          </m:f>
                        </m:e>
                      </m:d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  <m:r>
                        <a:rPr kumimoji="1" lang="en-US" altLang="ja-JP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×13.67×</m:t>
                      </m:r>
                      <m:f>
                        <m:fPr>
                          <m:ctrlP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0.6</m:t>
                          </m:r>
                        </m:num>
                        <m:den>
                          <m:r>
                            <a:rPr kumimoji="1" lang="en-US" altLang="ja-JP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100</m:t>
                          </m:r>
                        </m:den>
                      </m:f>
                    </m:den>
                  </m:f>
                </m:oMath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2" name="テキスト ボックス 3"/>
            <xdr:cNvSpPr txBox="1"/>
          </xdr:nvSpPr>
          <xdr:spPr>
            <a:xfrm>
              <a:off x="26831925" y="723900"/>
              <a:ext cx="4857749" cy="689163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8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y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𝑎+𝑏/𝐽)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1.38×100−1.33)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𝑑×(𝑐+𝑒)×𝑔/𝑓−1.2)/(1+𝑑×𝑒/𝑓+𝑏(1/𝐽+0.6/100+13.67/𝐽×0.6/100)+𝑎×13.67×0.6/100)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9</xdr:row>
      <xdr:rowOff>17195</xdr:rowOff>
    </xdr:from>
    <xdr:to>
      <xdr:col>70</xdr:col>
      <xdr:colOff>428625</xdr:colOff>
      <xdr:row>11</xdr:row>
      <xdr:rowOff>139422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den>
                    </m:f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3" name="テキスト ボックス 4"/>
            <xdr:cNvSpPr txBox="1"/>
          </xdr:nvSpPr>
          <xdr:spPr>
            <a:xfrm>
              <a:off x="27092157" y="1560245"/>
              <a:ext cx="1082793" cy="4651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𝑎=𝐵/(𝐴+𝐵)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68</xdr:col>
      <xdr:colOff>660282</xdr:colOff>
      <xdr:row>12</xdr:row>
      <xdr:rowOff>95463</xdr:rowOff>
    </xdr:from>
    <xdr:to>
      <xdr:col>72</xdr:col>
      <xdr:colOff>590550</xdr:colOff>
      <xdr:row>15</xdr:row>
      <xdr:rowOff>134341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𝑀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num>
                          <m:den>
                            <m:r>
                              <a:rPr lang="en-US" altLang="ja-JP" sz="16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altLang="ja-JP" sz="16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5"/>
            <xdr:cNvSpPr txBox="1"/>
          </xdr:nvSpPr>
          <xdr:spPr>
            <a:xfrm>
              <a:off x="27035007" y="2152863"/>
              <a:ext cx="2673468" cy="5532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𝑏=1/(𝐿+𝑀) ((𝐴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)+𝐶)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+𝐼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31632</xdr:colOff>
      <xdr:row>16</xdr:row>
      <xdr:rowOff>82441</xdr:rowOff>
    </xdr:from>
    <xdr:to>
      <xdr:col>71</xdr:col>
      <xdr:colOff>295276</xdr:colOff>
      <xdr:row>18</xdr:row>
      <xdr:rowOff>6281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6"/>
            <xdr:cNvSpPr txBox="1"/>
          </xdr:nvSpPr>
          <xdr:spPr>
            <a:xfrm>
              <a:off x="27092157" y="2825641"/>
              <a:ext cx="16352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𝑐=𝐸+𝐺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60206</xdr:colOff>
      <xdr:row>18</xdr:row>
      <xdr:rowOff>107598</xdr:rowOff>
    </xdr:from>
    <xdr:to>
      <xdr:col>71</xdr:col>
      <xdr:colOff>180975</xdr:colOff>
      <xdr:row>21</xdr:row>
      <xdr:rowOff>59979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n-US" altLang="ja-JP" sz="16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altLang="ja-JP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7"/>
            <xdr:cNvSpPr txBox="1"/>
          </xdr:nvSpPr>
          <xdr:spPr>
            <a:xfrm>
              <a:off x="27120731" y="3193698"/>
              <a:ext cx="1492369" cy="4667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𝑑=(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en-US" altLang="ja-JP" sz="1600" i="0">
                  <a:latin typeface="Cambria Math" panose="02040503050406030204" pitchFamily="18" charset="0"/>
                </a:rPr>
                <a:t>𝐴</a:t>
              </a:r>
              <a:r>
                <a:rPr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+𝐵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)×𝐾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69732</xdr:colOff>
      <xdr:row>21</xdr:row>
      <xdr:rowOff>92011</xdr:rowOff>
    </xdr:from>
    <xdr:to>
      <xdr:col>71</xdr:col>
      <xdr:colOff>295276</xdr:colOff>
      <xdr:row>23</xdr:row>
      <xdr:rowOff>15851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𝑒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×0.5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8"/>
            <xdr:cNvSpPr txBox="1"/>
          </xdr:nvSpPr>
          <xdr:spPr>
            <a:xfrm>
              <a:off x="27130257" y="3692461"/>
              <a:ext cx="159714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𝑒=𝐹+𝐺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×0.5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58526</xdr:colOff>
      <xdr:row>23</xdr:row>
      <xdr:rowOff>127884</xdr:rowOff>
    </xdr:from>
    <xdr:to>
      <xdr:col>73</xdr:col>
      <xdr:colOff>428625</xdr:colOff>
      <xdr:row>25</xdr:row>
      <xdr:rowOff>51724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8" name="テキスト ボックス 9"/>
            <xdr:cNvSpPr txBox="1"/>
          </xdr:nvSpPr>
          <xdr:spPr>
            <a:xfrm>
              <a:off x="27119051" y="4071234"/>
              <a:ext cx="3113299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𝑓=(𝑐+𝑒)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×(1+𝐾)×𝐻+𝑐×𝑒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69</xdr:col>
      <xdr:colOff>49002</xdr:colOff>
      <xdr:row>25</xdr:row>
      <xdr:rowOff>97437</xdr:rowOff>
    </xdr:from>
    <xdr:to>
      <xdr:col>70</xdr:col>
      <xdr:colOff>638176</xdr:colOff>
      <xdr:row>27</xdr:row>
      <xdr:rowOff>21277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+0.6</m:t>
                    </m:r>
                  </m:oMath>
                </m:oMathPara>
              </a14:m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9" name="テキスト ボックス 10"/>
            <xdr:cNvSpPr txBox="1"/>
          </xdr:nvSpPr>
          <xdr:spPr>
            <a:xfrm>
              <a:off x="27109527" y="4383687"/>
              <a:ext cx="1274974" cy="2667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600" b="0" i="0">
                  <a:latin typeface="Cambria Math" panose="02040503050406030204" pitchFamily="18" charset="0"/>
                </a:rPr>
                <a:t>𝑔=𝐻+0.6</a:t>
              </a:r>
              <a:endPara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39</xdr:col>
      <xdr:colOff>314326</xdr:colOff>
      <xdr:row>7</xdr:row>
      <xdr:rowOff>76200</xdr:rowOff>
    </xdr:from>
    <xdr:to>
      <xdr:col>42</xdr:col>
      <xdr:colOff>342901</xdr:colOff>
      <xdr:row>11</xdr:row>
      <xdr:rowOff>138746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800" i="1">
                        <a:latin typeface="Cambria Math" panose="02040503050406030204" pitchFamily="18" charset="0"/>
                      </a:rPr>
                      <m:t>𝜂</m:t>
                    </m:r>
                    <m:r>
                      <a:rPr kumimoji="1" lang="en-US" altLang="ja-JP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1" lang="en-US" altLang="ja-JP" sz="18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kumimoji="1" lang="en-US" altLang="ja-JP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0" name="テキスト ボックス 1"/>
            <xdr:cNvSpPr txBox="1"/>
          </xdr:nvSpPr>
          <xdr:spPr>
            <a:xfrm>
              <a:off x="14697076" y="1276350"/>
              <a:ext cx="1943100" cy="7483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80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1/𝑛 (𝑆_𝑚</a:t>
              </a:r>
              <a:r>
                <a:rPr kumimoji="1" lang="en-US" altLang="ja-JP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1" lang="en-US" altLang="ja-JP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𝑉_𝑚 ))/𝑉_𝑒 </a:t>
              </a:r>
              <a:endParaRPr kumimoji="1" lang="ja-JP" altLang="en-US" sz="18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activeCell="O12" sqref="O12"/>
    </sheetView>
  </sheetViews>
  <sheetFormatPr defaultRowHeight="13.2"/>
  <cols>
    <col min="11" max="11" width="6.77734375" customWidth="1"/>
    <col min="20" max="20" width="15.109375" bestFit="1" customWidth="1"/>
  </cols>
  <sheetData>
    <row r="1" spans="1:14">
      <c r="A1" t="s">
        <v>95</v>
      </c>
      <c r="B1" t="s">
        <v>96</v>
      </c>
    </row>
    <row r="2" spans="1:14">
      <c r="A2" s="32">
        <v>100</v>
      </c>
      <c r="B2" s="84">
        <f>10*LOG(A2^2)</f>
        <v>40</v>
      </c>
      <c r="I2" s="4" t="s">
        <v>27</v>
      </c>
      <c r="J2" s="4" t="s">
        <v>28</v>
      </c>
      <c r="K2" s="109" t="s">
        <v>109</v>
      </c>
      <c r="L2" s="110"/>
      <c r="M2" s="4" t="s">
        <v>110</v>
      </c>
    </row>
    <row r="3" spans="1:14">
      <c r="A3" s="32">
        <v>110</v>
      </c>
      <c r="B3" s="84">
        <f t="shared" ref="B3:B18" si="0">10*LOG(A3^2)</f>
        <v>40.8278537031645</v>
      </c>
      <c r="I3" s="4" t="s">
        <v>97</v>
      </c>
      <c r="J3" s="2">
        <v>20000</v>
      </c>
      <c r="K3" s="4">
        <v>1</v>
      </c>
      <c r="L3" s="1">
        <v>2000</v>
      </c>
      <c r="M3" s="1">
        <v>2000</v>
      </c>
    </row>
    <row r="4" spans="1:14">
      <c r="A4" s="32">
        <v>120</v>
      </c>
      <c r="B4" s="84">
        <f t="shared" si="0"/>
        <v>41.583624920952495</v>
      </c>
      <c r="I4" s="4" t="s">
        <v>98</v>
      </c>
      <c r="J4" s="2">
        <v>20000</v>
      </c>
      <c r="K4" s="4">
        <v>1</v>
      </c>
      <c r="L4" s="1">
        <v>2000</v>
      </c>
      <c r="M4" s="1">
        <v>2000</v>
      </c>
    </row>
    <row r="5" spans="1:14">
      <c r="A5" s="32">
        <v>130</v>
      </c>
      <c r="B5" s="84">
        <f t="shared" si="0"/>
        <v>42.278867046136739</v>
      </c>
      <c r="I5" s="4" t="s">
        <v>99</v>
      </c>
      <c r="J5" s="2">
        <v>20000</v>
      </c>
      <c r="K5" s="4">
        <v>2</v>
      </c>
      <c r="L5" s="1">
        <v>20000</v>
      </c>
      <c r="M5" s="1">
        <v>20000</v>
      </c>
    </row>
    <row r="6" spans="1:14">
      <c r="A6" s="32">
        <v>140</v>
      </c>
      <c r="B6" s="84">
        <f t="shared" si="0"/>
        <v>42.922560713564764</v>
      </c>
      <c r="I6" s="4" t="s">
        <v>100</v>
      </c>
      <c r="J6" s="2">
        <v>20000</v>
      </c>
      <c r="K6" s="4">
        <v>3</v>
      </c>
      <c r="L6" s="1">
        <v>200000</v>
      </c>
      <c r="M6" s="1">
        <v>200000</v>
      </c>
    </row>
    <row r="7" spans="1:14">
      <c r="A7" s="32">
        <v>150</v>
      </c>
      <c r="B7" s="84">
        <f t="shared" si="0"/>
        <v>43.521825181113627</v>
      </c>
      <c r="I7" s="4" t="s">
        <v>101</v>
      </c>
      <c r="J7" s="2">
        <v>20000</v>
      </c>
      <c r="K7" s="4">
        <v>2</v>
      </c>
      <c r="L7" s="1">
        <v>20000</v>
      </c>
      <c r="M7" s="1">
        <v>20000</v>
      </c>
    </row>
    <row r="8" spans="1:14">
      <c r="A8" s="32">
        <v>160</v>
      </c>
      <c r="B8" s="84">
        <f t="shared" si="0"/>
        <v>44.082399653118493</v>
      </c>
      <c r="I8" s="4" t="s">
        <v>102</v>
      </c>
      <c r="J8" s="2">
        <v>20000</v>
      </c>
      <c r="K8" s="4">
        <v>3</v>
      </c>
      <c r="L8" s="1">
        <v>200000</v>
      </c>
      <c r="M8" s="1">
        <v>200000</v>
      </c>
    </row>
    <row r="9" spans="1:14">
      <c r="A9" s="32">
        <v>170</v>
      </c>
      <c r="B9" s="84">
        <f t="shared" si="0"/>
        <v>44.608978427565482</v>
      </c>
      <c r="I9" s="4" t="s">
        <v>103</v>
      </c>
      <c r="J9" s="2">
        <v>20000</v>
      </c>
      <c r="K9" s="4">
        <v>2</v>
      </c>
      <c r="L9" s="1">
        <v>20000</v>
      </c>
      <c r="M9" s="1">
        <v>20000</v>
      </c>
    </row>
    <row r="10" spans="1:14">
      <c r="A10" s="32">
        <v>180</v>
      </c>
      <c r="B10" s="84">
        <f t="shared" si="0"/>
        <v>45.105450102066122</v>
      </c>
      <c r="I10" s="4" t="s">
        <v>104</v>
      </c>
      <c r="J10" s="2">
        <v>500</v>
      </c>
      <c r="K10" s="4">
        <v>1</v>
      </c>
      <c r="L10" s="1">
        <v>50</v>
      </c>
      <c r="M10" s="96" t="s">
        <v>115</v>
      </c>
      <c r="N10" t="s">
        <v>117</v>
      </c>
    </row>
    <row r="11" spans="1:14">
      <c r="A11" s="32">
        <v>190</v>
      </c>
      <c r="B11" s="84">
        <f t="shared" si="0"/>
        <v>45.575072019056577</v>
      </c>
      <c r="I11" s="4" t="s">
        <v>105</v>
      </c>
      <c r="J11" s="2">
        <v>500</v>
      </c>
      <c r="K11" s="4">
        <v>3</v>
      </c>
      <c r="L11" s="1">
        <v>5000</v>
      </c>
      <c r="M11" s="96" t="s">
        <v>116</v>
      </c>
      <c r="N11" t="s">
        <v>117</v>
      </c>
    </row>
    <row r="12" spans="1:14">
      <c r="A12" s="32">
        <v>200</v>
      </c>
      <c r="B12" s="84">
        <f t="shared" si="0"/>
        <v>46.020599913279625</v>
      </c>
      <c r="I12" s="4" t="s">
        <v>106</v>
      </c>
      <c r="J12" s="2">
        <v>500</v>
      </c>
      <c r="K12" s="4">
        <v>1</v>
      </c>
      <c r="L12" s="1">
        <v>50</v>
      </c>
      <c r="M12" s="1">
        <v>50</v>
      </c>
    </row>
    <row r="13" spans="1:14">
      <c r="A13" s="32">
        <v>210</v>
      </c>
      <c r="B13" s="84">
        <f t="shared" si="0"/>
        <v>46.444385894678383</v>
      </c>
      <c r="I13" s="4" t="s">
        <v>22</v>
      </c>
      <c r="J13" s="2">
        <v>500</v>
      </c>
      <c r="K13" s="4">
        <v>2</v>
      </c>
      <c r="L13" s="1">
        <v>500</v>
      </c>
      <c r="M13" s="1">
        <v>500</v>
      </c>
    </row>
    <row r="14" spans="1:14">
      <c r="A14" s="85">
        <v>220</v>
      </c>
      <c r="B14" s="86">
        <f t="shared" si="0"/>
        <v>46.848453616444125</v>
      </c>
      <c r="I14" s="4" t="s">
        <v>107</v>
      </c>
      <c r="J14" s="2">
        <v>500</v>
      </c>
      <c r="K14" s="4">
        <v>3</v>
      </c>
      <c r="L14" s="1">
        <v>10000</v>
      </c>
      <c r="M14" s="1">
        <v>10000</v>
      </c>
    </row>
    <row r="15" spans="1:14">
      <c r="A15" s="32">
        <v>230</v>
      </c>
      <c r="B15" s="84">
        <f t="shared" si="0"/>
        <v>47.234556720351861</v>
      </c>
      <c r="I15" s="4" t="s">
        <v>108</v>
      </c>
      <c r="J15" s="2">
        <v>500</v>
      </c>
      <c r="K15" s="4">
        <v>3</v>
      </c>
      <c r="L15" s="1">
        <v>10000</v>
      </c>
      <c r="M15" s="1">
        <v>10000</v>
      </c>
    </row>
    <row r="16" spans="1:14">
      <c r="A16" s="32">
        <v>240</v>
      </c>
      <c r="B16" s="84">
        <f t="shared" si="0"/>
        <v>47.60422483423212</v>
      </c>
      <c r="K16" s="91" t="s">
        <v>54</v>
      </c>
      <c r="L16" s="92">
        <v>38.5</v>
      </c>
      <c r="M16" s="93">
        <v>46.9</v>
      </c>
    </row>
    <row r="17" spans="1:21">
      <c r="A17" s="32">
        <v>250</v>
      </c>
      <c r="B17" s="84">
        <f t="shared" si="0"/>
        <v>47.95880017344075</v>
      </c>
      <c r="K17" s="91" t="s">
        <v>114</v>
      </c>
      <c r="L17" s="94">
        <v>37</v>
      </c>
      <c r="M17" s="95">
        <v>29.6</v>
      </c>
    </row>
    <row r="18" spans="1:21">
      <c r="A18" s="32">
        <v>260</v>
      </c>
      <c r="B18" s="84">
        <f t="shared" si="0"/>
        <v>48.299466959416357</v>
      </c>
      <c r="D18" s="11"/>
      <c r="E18" s="11"/>
      <c r="F18" s="11"/>
      <c r="G18" s="11"/>
      <c r="H18" s="11"/>
      <c r="I18" s="11"/>
      <c r="J18" s="11"/>
      <c r="K18" s="11"/>
    </row>
    <row r="19" spans="1:21">
      <c r="A19" s="13"/>
      <c r="B19" s="84"/>
      <c r="D19" s="13"/>
      <c r="E19" s="10"/>
      <c r="F19" s="10"/>
      <c r="G19" s="10"/>
      <c r="H19" s="10"/>
      <c r="I19" s="10"/>
      <c r="J19" s="10"/>
      <c r="K19" s="10"/>
    </row>
    <row r="20" spans="1:21">
      <c r="A20" s="13"/>
      <c r="B20" s="84"/>
    </row>
    <row r="21" spans="1:21">
      <c r="A21" s="9" t="s">
        <v>2</v>
      </c>
      <c r="B21" s="9" t="s">
        <v>4</v>
      </c>
      <c r="C21" s="9" t="s">
        <v>6</v>
      </c>
      <c r="D21" s="9" t="s">
        <v>8</v>
      </c>
      <c r="E21" s="9" t="s">
        <v>10</v>
      </c>
      <c r="F21" s="9" t="s">
        <v>12</v>
      </c>
      <c r="G21" s="9" t="s">
        <v>14</v>
      </c>
      <c r="H21" s="9" t="s">
        <v>16</v>
      </c>
      <c r="I21" s="9" t="s">
        <v>18</v>
      </c>
      <c r="J21" s="9" t="s">
        <v>20</v>
      </c>
      <c r="K21" s="9" t="s">
        <v>22</v>
      </c>
      <c r="L21" s="9" t="s">
        <v>24</v>
      </c>
      <c r="M21" s="9" t="s">
        <v>26</v>
      </c>
      <c r="N21" s="11" t="s">
        <v>0</v>
      </c>
      <c r="O21" s="11" t="s">
        <v>36</v>
      </c>
      <c r="P21" s="11" t="s">
        <v>37</v>
      </c>
      <c r="Q21" s="11" t="s">
        <v>38</v>
      </c>
      <c r="R21" s="11" t="s">
        <v>39</v>
      </c>
      <c r="S21" s="11" t="s">
        <v>40</v>
      </c>
      <c r="T21" s="11" t="s">
        <v>41</v>
      </c>
      <c r="U21" s="11" t="s">
        <v>42</v>
      </c>
    </row>
    <row r="22" spans="1:21">
      <c r="A22" s="2">
        <v>2000</v>
      </c>
      <c r="B22" s="2">
        <v>2000</v>
      </c>
      <c r="C22" s="2">
        <v>20000</v>
      </c>
      <c r="D22" s="2">
        <v>200000</v>
      </c>
      <c r="E22" s="2">
        <v>20000</v>
      </c>
      <c r="F22" s="2">
        <v>200000</v>
      </c>
      <c r="G22" s="2">
        <v>20000</v>
      </c>
      <c r="H22" s="2">
        <v>1000</v>
      </c>
      <c r="I22" s="2">
        <v>180</v>
      </c>
      <c r="J22" s="2">
        <v>50</v>
      </c>
      <c r="K22" s="2">
        <v>500</v>
      </c>
      <c r="L22" s="2">
        <v>10000</v>
      </c>
      <c r="M22" s="2">
        <v>10000</v>
      </c>
      <c r="N22" s="89">
        <f>((O22+(P22/J22))*(1.38*100-1.33)+(R22*(Q22+S22)*U22/T22)-1.2)/(1+(R22*S22/T22)+P22*((1/J22)+0.006+(13.67*0.006/J22))+O22*13.67*0.006)</f>
        <v>220.27738749921528</v>
      </c>
      <c r="O22" s="10">
        <f>B22/(A22+B22)</f>
        <v>0.5</v>
      </c>
      <c r="P22" s="10">
        <f>(((A22*B22)/(A22+B22)+C22)/L22/M22)+I22</f>
        <v>180.00021000000001</v>
      </c>
      <c r="Q22" s="10">
        <f>E22+G22*0.5</f>
        <v>30000</v>
      </c>
      <c r="R22" s="10">
        <f>(A22*B22)*K22/(A22+B22)</f>
        <v>500000</v>
      </c>
      <c r="S22" s="10">
        <f>F22+G22*0.5</f>
        <v>210000</v>
      </c>
      <c r="T22" s="10">
        <f>(Q22+S22)*(1+K22)*H22+Q22*S22</f>
        <v>126540000000</v>
      </c>
      <c r="U22" s="10">
        <f>H22+0.6</f>
        <v>1000.6</v>
      </c>
    </row>
    <row r="23" spans="1:21">
      <c r="A23" s="13"/>
      <c r="B23" s="84"/>
      <c r="N23" s="90">
        <f>10*LOG(N22^2)</f>
        <v>46.859398341712144</v>
      </c>
    </row>
    <row r="24" spans="1:21">
      <c r="A24" s="13"/>
      <c r="B24" s="84"/>
    </row>
    <row r="25" spans="1:21">
      <c r="A25" s="13"/>
      <c r="B25" s="84"/>
    </row>
    <row r="26" spans="1:21">
      <c r="A26" s="13"/>
      <c r="B26" s="84"/>
    </row>
    <row r="27" spans="1:21">
      <c r="A27" s="13"/>
      <c r="B27" s="84"/>
    </row>
    <row r="28" spans="1:21">
      <c r="A28" s="13"/>
      <c r="B28" s="84"/>
    </row>
    <row r="29" spans="1:21">
      <c r="A29" s="13"/>
      <c r="B29" s="84"/>
    </row>
    <row r="30" spans="1:21">
      <c r="A30" s="13"/>
      <c r="B30" s="84"/>
    </row>
    <row r="31" spans="1:21">
      <c r="A31" s="13"/>
      <c r="B31" s="84"/>
    </row>
    <row r="32" spans="1:21">
      <c r="A32" s="13"/>
      <c r="B32" s="84"/>
    </row>
    <row r="33" spans="1:2">
      <c r="A33" s="13"/>
      <c r="B33" s="84"/>
    </row>
    <row r="34" spans="1:2">
      <c r="A34" s="13"/>
      <c r="B34" s="84"/>
    </row>
    <row r="35" spans="1:2">
      <c r="A35" s="13"/>
      <c r="B35" s="84"/>
    </row>
    <row r="36" spans="1:2">
      <c r="A36" s="13"/>
      <c r="B36" s="84"/>
    </row>
    <row r="37" spans="1:2">
      <c r="A37" s="13"/>
      <c r="B37" s="84"/>
    </row>
  </sheetData>
  <mergeCells count="1">
    <mergeCell ref="K2:L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</v>
      </c>
      <c r="T3" s="2">
        <f>LOOKUP(D3,$AY$20:$BA$20,$AY$23:$BA$23)</f>
        <v>180000</v>
      </c>
      <c r="U3" s="2">
        <f>LOOKUP(E3,$AY$20:$BA$20,$AY$24:$BA$24)</f>
        <v>1800</v>
      </c>
      <c r="V3" s="2">
        <f>LOOKUP(F3,$AY$20:$BA$20,$AY$25:$BA$25)</f>
        <v>18000</v>
      </c>
      <c r="W3" s="2">
        <f>LOOKUP(G3,$AY$20:$BA$20,$AY$26:$BA$26)</f>
        <v>180000</v>
      </c>
      <c r="X3" s="2">
        <f>LOOKUP(H3,$AY$20:$BA$20,$AY$27:$BA$27)</f>
        <v>1800</v>
      </c>
      <c r="Y3" s="2">
        <f>LOOKUP(I3,$AY$20:$BA$20,$AY$28:$BA$28)</f>
        <v>45</v>
      </c>
      <c r="Z3" s="2">
        <f>LOOKUP(J3,$AY$20:$BA$20,$AY$29:$BA$29)</f>
        <v>450</v>
      </c>
      <c r="AA3" s="2">
        <f>LOOKUP(K3,$AY$20:$BA$20,$AY$30:$BA$30)</f>
        <v>4500</v>
      </c>
      <c r="AB3" s="2">
        <f>LOOKUP(L3,$AY$20:$BA$20,$AY$31:$BA$31)</f>
        <v>5000</v>
      </c>
      <c r="AC3" s="2">
        <f>LOOKUP(M3,$AY$20:$BA$20,$AY$32:$BA$32)</f>
        <v>12.5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47.823140222074969</v>
      </c>
      <c r="AF3" s="10">
        <f>S3/(R3+S3)</f>
        <v>0.5</v>
      </c>
      <c r="AG3" s="10">
        <f>(((R3*S3)/(R3+S3)+T3)/AC3/AD3)+Z3</f>
        <v>1659.6</v>
      </c>
      <c r="AH3" s="10">
        <f>V3+X3*0.5</f>
        <v>18900</v>
      </c>
      <c r="AI3" s="10">
        <f>(R3*S3)*AB3/(R3+S3)</f>
        <v>45000000</v>
      </c>
      <c r="AJ3" s="10">
        <f>W3+X3*0.5</f>
        <v>180900</v>
      </c>
      <c r="AK3" s="10">
        <f>(AH3+AJ3)*(1+AB3)*Y3+AH3*AJ3</f>
        <v>48383001000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25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53.882943614194964</v>
      </c>
      <c r="AF4" s="10">
        <f>S4/(R4+S4)</f>
        <v>0.5</v>
      </c>
      <c r="AG4" s="10">
        <f>(((R4*S4)/(R4+S4)+T4)/AC4/AD4)+Z4</f>
        <v>1172</v>
      </c>
      <c r="AH4" s="10">
        <f>V4+X4*0.5</f>
        <v>21000</v>
      </c>
      <c r="AI4" s="10">
        <f>(R4*S4)*AB4/(R4+S4)</f>
        <v>100000000</v>
      </c>
      <c r="AJ4" s="10">
        <f>W4+X4*0.5</f>
        <v>201000</v>
      </c>
      <c r="AK4" s="10">
        <f>(AH4+AJ4)*(1+AB4)*Y4+AH4*AJ4</f>
        <v>115232100000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105669.24011886316</v>
      </c>
      <c r="AQ4" s="22">
        <f>AP4/AO4</f>
        <v>105669.24011886316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</v>
      </c>
      <c r="T5" s="2">
        <f t="shared" si="2"/>
        <v>220000.00000000003</v>
      </c>
      <c r="U5" s="2">
        <f t="shared" si="3"/>
        <v>2200</v>
      </c>
      <c r="V5" s="2">
        <f t="shared" si="4"/>
        <v>22000</v>
      </c>
      <c r="W5" s="2">
        <f t="shared" si="5"/>
        <v>220000.00000000003</v>
      </c>
      <c r="X5" s="2">
        <f t="shared" si="6"/>
        <v>2200</v>
      </c>
      <c r="Y5" s="2">
        <f t="shared" si="7"/>
        <v>55.000000000000007</v>
      </c>
      <c r="Z5" s="2">
        <f t="shared" si="8"/>
        <v>550</v>
      </c>
      <c r="AA5" s="2">
        <f t="shared" si="9"/>
        <v>5500</v>
      </c>
      <c r="AB5" s="2">
        <f t="shared" si="10"/>
        <v>15000</v>
      </c>
      <c r="AC5" s="2">
        <f t="shared" si="11"/>
        <v>37.5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59.411613955757446</v>
      </c>
      <c r="AF5" s="10">
        <f t="shared" ref="AF5:AF38" si="15">S5/(R5+S5)</f>
        <v>0.5</v>
      </c>
      <c r="AG5" s="10">
        <f t="shared" ref="AG5:AG38" si="16">(((R5*S5)/(R5+S5)+T5)/AC5/AD5)+Z5</f>
        <v>1042.8000000000002</v>
      </c>
      <c r="AH5" s="10">
        <f t="shared" ref="AH5:AH38" si="17">V5+X5*0.5</f>
        <v>23100</v>
      </c>
      <c r="AI5" s="10">
        <f t="shared" ref="AI5:AI38" si="18">(R5*S5)*AB5/(R5+S5)</f>
        <v>165000000</v>
      </c>
      <c r="AJ5" s="10">
        <f t="shared" ref="AJ5:AJ38" si="19">W5+X5*0.5</f>
        <v>221100.00000000003</v>
      </c>
      <c r="AK5" s="10">
        <f t="shared" ref="AK5:AK38" si="20">(AH5+AJ5)*(1+AB5)*Y5+AH5*AJ5</f>
        <v>206585841000.00006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667.69560188699688</v>
      </c>
      <c r="AQ5" s="25">
        <f>AP5/AO5</f>
        <v>19.07701719677134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</v>
      </c>
      <c r="T6" s="2">
        <f t="shared" si="2"/>
        <v>180000</v>
      </c>
      <c r="U6" s="2">
        <f t="shared" si="3"/>
        <v>1800</v>
      </c>
      <c r="V6" s="2">
        <f t="shared" si="4"/>
        <v>20000</v>
      </c>
      <c r="W6" s="2">
        <f t="shared" si="5"/>
        <v>200000</v>
      </c>
      <c r="X6" s="2">
        <f t="shared" si="6"/>
        <v>2000</v>
      </c>
      <c r="Y6" s="2">
        <f t="shared" si="7"/>
        <v>50</v>
      </c>
      <c r="Z6" s="2">
        <f t="shared" si="8"/>
        <v>550</v>
      </c>
      <c r="AA6" s="2">
        <f t="shared" si="9"/>
        <v>5500</v>
      </c>
      <c r="AB6" s="2">
        <f t="shared" si="10"/>
        <v>15000</v>
      </c>
      <c r="AC6" s="2">
        <f t="shared" si="11"/>
        <v>37.5</v>
      </c>
      <c r="AD6" s="2">
        <f t="shared" si="0"/>
        <v>12.5</v>
      </c>
      <c r="AE6" s="13">
        <f t="shared" si="14"/>
        <v>54.093330133361022</v>
      </c>
      <c r="AF6" s="10">
        <f t="shared" si="15"/>
        <v>0.5</v>
      </c>
      <c r="AG6" s="10">
        <f t="shared" si="16"/>
        <v>953.2</v>
      </c>
      <c r="AH6" s="10">
        <f t="shared" si="17"/>
        <v>21000</v>
      </c>
      <c r="AI6" s="10">
        <f t="shared" si="18"/>
        <v>135000000</v>
      </c>
      <c r="AJ6" s="10">
        <f t="shared" si="19"/>
        <v>201000</v>
      </c>
      <c r="AK6" s="10">
        <f t="shared" si="20"/>
        <v>170732100000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106336.93572075016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</v>
      </c>
      <c r="T7" s="2">
        <f t="shared" si="2"/>
        <v>200000</v>
      </c>
      <c r="U7" s="2">
        <f t="shared" si="3"/>
        <v>2000</v>
      </c>
      <c r="V7" s="2">
        <f t="shared" si="4"/>
        <v>22000</v>
      </c>
      <c r="W7" s="2">
        <f t="shared" si="5"/>
        <v>220000.00000000003</v>
      </c>
      <c r="X7" s="2">
        <f t="shared" si="6"/>
        <v>2200</v>
      </c>
      <c r="Y7" s="2">
        <f t="shared" si="7"/>
        <v>55.000000000000007</v>
      </c>
      <c r="Z7" s="2">
        <f t="shared" si="8"/>
        <v>450</v>
      </c>
      <c r="AA7" s="2">
        <f t="shared" si="9"/>
        <v>4500</v>
      </c>
      <c r="AB7" s="2">
        <f t="shared" si="10"/>
        <v>5000</v>
      </c>
      <c r="AC7" s="2">
        <f t="shared" si="11"/>
        <v>12.5</v>
      </c>
      <c r="AD7" s="2">
        <f t="shared" si="0"/>
        <v>12.5</v>
      </c>
      <c r="AE7" s="13">
        <f t="shared" si="14"/>
        <v>57.596409455170694</v>
      </c>
      <c r="AF7" s="10">
        <f t="shared" si="15"/>
        <v>0.5</v>
      </c>
      <c r="AG7" s="10">
        <f t="shared" si="16"/>
        <v>1794</v>
      </c>
      <c r="AH7" s="10">
        <f t="shared" si="17"/>
        <v>23100</v>
      </c>
      <c r="AI7" s="10">
        <f t="shared" si="18"/>
        <v>50000000</v>
      </c>
      <c r="AJ7" s="10">
        <f t="shared" si="19"/>
        <v>221100.00000000003</v>
      </c>
      <c r="AK7" s="10">
        <f t="shared" si="20"/>
        <v>72275841000.000031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</v>
      </c>
      <c r="T8" s="2">
        <f t="shared" si="2"/>
        <v>220000.00000000003</v>
      </c>
      <c r="U8" s="2">
        <f t="shared" si="3"/>
        <v>2200</v>
      </c>
      <c r="V8" s="2">
        <f t="shared" si="4"/>
        <v>18000</v>
      </c>
      <c r="W8" s="2">
        <f t="shared" si="5"/>
        <v>180000</v>
      </c>
      <c r="X8" s="2">
        <f t="shared" si="6"/>
        <v>1800</v>
      </c>
      <c r="Y8" s="2">
        <f t="shared" si="7"/>
        <v>45</v>
      </c>
      <c r="Z8" s="2">
        <f t="shared" si="8"/>
        <v>500</v>
      </c>
      <c r="AA8" s="2">
        <f t="shared" si="9"/>
        <v>5000</v>
      </c>
      <c r="AB8" s="2">
        <f t="shared" si="10"/>
        <v>10000</v>
      </c>
      <c r="AC8" s="2">
        <f t="shared" si="11"/>
        <v>25</v>
      </c>
      <c r="AD8" s="2">
        <f t="shared" si="0"/>
        <v>12.5</v>
      </c>
      <c r="AE8" s="13">
        <f t="shared" si="14"/>
        <v>48.834935763693359</v>
      </c>
      <c r="AF8" s="10">
        <f t="shared" si="15"/>
        <v>0.5</v>
      </c>
      <c r="AG8" s="10">
        <f t="shared" si="16"/>
        <v>1239.2000000000003</v>
      </c>
      <c r="AH8" s="10">
        <f t="shared" si="17"/>
        <v>18900</v>
      </c>
      <c r="AI8" s="10">
        <f t="shared" si="18"/>
        <v>110000000</v>
      </c>
      <c r="AJ8" s="10">
        <f t="shared" si="19"/>
        <v>180900</v>
      </c>
      <c r="AK8" s="10">
        <f t="shared" si="20"/>
        <v>93338001000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</v>
      </c>
      <c r="T9" s="2">
        <f t="shared" si="2"/>
        <v>200000</v>
      </c>
      <c r="U9" s="2">
        <f t="shared" si="3"/>
        <v>2200</v>
      </c>
      <c r="V9" s="2">
        <f t="shared" si="4"/>
        <v>18000</v>
      </c>
      <c r="W9" s="2">
        <f t="shared" si="5"/>
        <v>200000</v>
      </c>
      <c r="X9" s="2">
        <f t="shared" si="6"/>
        <v>2200</v>
      </c>
      <c r="Y9" s="2">
        <f t="shared" si="7"/>
        <v>55.000000000000007</v>
      </c>
      <c r="Z9" s="2">
        <f t="shared" si="8"/>
        <v>450</v>
      </c>
      <c r="AA9" s="2">
        <f t="shared" si="9"/>
        <v>5000</v>
      </c>
      <c r="AB9" s="2">
        <f t="shared" si="10"/>
        <v>10000</v>
      </c>
      <c r="AC9" s="2">
        <f t="shared" si="11"/>
        <v>37.5</v>
      </c>
      <c r="AD9" s="2">
        <f t="shared" si="0"/>
        <v>12.5</v>
      </c>
      <c r="AE9" s="13">
        <f t="shared" si="14"/>
        <v>58.828496712059177</v>
      </c>
      <c r="AF9" s="10">
        <f t="shared" si="15"/>
        <v>0.5</v>
      </c>
      <c r="AG9" s="10">
        <f t="shared" si="16"/>
        <v>895.86666666666656</v>
      </c>
      <c r="AH9" s="10">
        <f t="shared" si="17"/>
        <v>19100</v>
      </c>
      <c r="AI9" s="10">
        <f t="shared" si="18"/>
        <v>90000000</v>
      </c>
      <c r="AJ9" s="10">
        <f t="shared" si="19"/>
        <v>201100</v>
      </c>
      <c r="AK9" s="10">
        <f t="shared" si="20"/>
        <v>124963121000.00002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</v>
      </c>
      <c r="T10" s="2">
        <f t="shared" si="2"/>
        <v>220000.00000000003</v>
      </c>
      <c r="U10" s="2">
        <f t="shared" si="3"/>
        <v>1800</v>
      </c>
      <c r="V10" s="2">
        <f t="shared" si="4"/>
        <v>20000</v>
      </c>
      <c r="W10" s="2">
        <f t="shared" si="5"/>
        <v>220000.00000000003</v>
      </c>
      <c r="X10" s="2">
        <f t="shared" si="6"/>
        <v>1800</v>
      </c>
      <c r="Y10" s="2">
        <f t="shared" si="7"/>
        <v>45</v>
      </c>
      <c r="Z10" s="2">
        <f t="shared" si="8"/>
        <v>500</v>
      </c>
      <c r="AA10" s="2">
        <f t="shared" si="9"/>
        <v>5500</v>
      </c>
      <c r="AB10" s="2">
        <f t="shared" si="10"/>
        <v>15000</v>
      </c>
      <c r="AC10" s="2">
        <f t="shared" si="11"/>
        <v>12.5</v>
      </c>
      <c r="AD10" s="2">
        <f t="shared" si="0"/>
        <v>12.5</v>
      </c>
      <c r="AE10" s="13">
        <f t="shared" si="14"/>
        <v>47.32378531838765</v>
      </c>
      <c r="AF10" s="10">
        <f t="shared" si="15"/>
        <v>0.5</v>
      </c>
      <c r="AG10" s="10">
        <f t="shared" si="16"/>
        <v>1972.0000000000002</v>
      </c>
      <c r="AH10" s="10">
        <f t="shared" si="17"/>
        <v>20900</v>
      </c>
      <c r="AI10" s="10">
        <f t="shared" si="18"/>
        <v>150000000</v>
      </c>
      <c r="AJ10" s="10">
        <f t="shared" si="19"/>
        <v>220900.00000000003</v>
      </c>
      <c r="AK10" s="10">
        <f t="shared" si="20"/>
        <v>167842691000.00003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27">
        <v>8</v>
      </c>
      <c r="BD10" s="27">
        <v>2</v>
      </c>
      <c r="BE10" s="27">
        <v>2</v>
      </c>
      <c r="BF10" s="27">
        <v>3</v>
      </c>
      <c r="BG10" s="27">
        <v>1</v>
      </c>
      <c r="BH10" s="27">
        <v>2</v>
      </c>
      <c r="BI10" s="27">
        <v>3</v>
      </c>
      <c r="BJ10" s="27">
        <v>1</v>
      </c>
      <c r="BK10" s="27">
        <v>1</v>
      </c>
      <c r="BL10" s="27">
        <v>2</v>
      </c>
      <c r="BM10" s="27">
        <v>3</v>
      </c>
      <c r="BN10" s="27">
        <v>3</v>
      </c>
      <c r="BO10" s="27">
        <v>1</v>
      </c>
      <c r="BP10" s="27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</v>
      </c>
      <c r="T11" s="2">
        <f t="shared" si="2"/>
        <v>180000</v>
      </c>
      <c r="U11" s="2">
        <f t="shared" si="3"/>
        <v>2000</v>
      </c>
      <c r="V11" s="2">
        <f t="shared" si="4"/>
        <v>22000</v>
      </c>
      <c r="W11" s="2">
        <f t="shared" si="5"/>
        <v>180000</v>
      </c>
      <c r="X11" s="2">
        <f t="shared" si="6"/>
        <v>2000</v>
      </c>
      <c r="Y11" s="2">
        <f t="shared" si="7"/>
        <v>50</v>
      </c>
      <c r="Z11" s="2">
        <f t="shared" si="8"/>
        <v>550</v>
      </c>
      <c r="AA11" s="2">
        <f t="shared" si="9"/>
        <v>4500</v>
      </c>
      <c r="AB11" s="2">
        <f t="shared" si="10"/>
        <v>5000</v>
      </c>
      <c r="AC11" s="2">
        <f t="shared" si="11"/>
        <v>25</v>
      </c>
      <c r="AD11" s="2">
        <f t="shared" si="0"/>
        <v>12.5</v>
      </c>
      <c r="AE11" s="13">
        <f t="shared" si="14"/>
        <v>55.06804040022476</v>
      </c>
      <c r="AF11" s="10">
        <f t="shared" si="15"/>
        <v>0.5</v>
      </c>
      <c r="AG11" s="10">
        <f t="shared" si="16"/>
        <v>1161.2</v>
      </c>
      <c r="AH11" s="10">
        <f t="shared" si="17"/>
        <v>23000</v>
      </c>
      <c r="AI11" s="10">
        <f t="shared" si="18"/>
        <v>55000000</v>
      </c>
      <c r="AJ11" s="10">
        <f t="shared" si="19"/>
        <v>181000</v>
      </c>
      <c r="AK11" s="10">
        <f t="shared" si="20"/>
        <v>55173200000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</v>
      </c>
      <c r="T12" s="2">
        <f t="shared" si="2"/>
        <v>220000.00000000003</v>
      </c>
      <c r="U12" s="2">
        <f t="shared" si="3"/>
        <v>2000</v>
      </c>
      <c r="V12" s="2">
        <f t="shared" si="4"/>
        <v>18000</v>
      </c>
      <c r="W12" s="2">
        <f t="shared" si="5"/>
        <v>220000.00000000003</v>
      </c>
      <c r="X12" s="2">
        <f t="shared" si="6"/>
        <v>2000</v>
      </c>
      <c r="Y12" s="2">
        <f t="shared" si="7"/>
        <v>55.000000000000007</v>
      </c>
      <c r="Z12" s="2">
        <f t="shared" si="8"/>
        <v>500</v>
      </c>
      <c r="AA12" s="2">
        <f t="shared" si="9"/>
        <v>4500</v>
      </c>
      <c r="AB12" s="2">
        <f t="shared" si="10"/>
        <v>15000</v>
      </c>
      <c r="AC12" s="2">
        <f t="shared" si="11"/>
        <v>25</v>
      </c>
      <c r="AD12" s="2">
        <f t="shared" si="0"/>
        <v>12.5</v>
      </c>
      <c r="AE12" s="13">
        <f t="shared" si="14"/>
        <v>57.674659060213905</v>
      </c>
      <c r="AF12" s="10">
        <f t="shared" si="15"/>
        <v>0.5</v>
      </c>
      <c r="AG12" s="10">
        <f t="shared" si="16"/>
        <v>1232.8000000000002</v>
      </c>
      <c r="AH12" s="10">
        <f t="shared" si="17"/>
        <v>19000</v>
      </c>
      <c r="AI12" s="10">
        <f t="shared" si="18"/>
        <v>135000000</v>
      </c>
      <c r="AJ12" s="10">
        <f t="shared" si="19"/>
        <v>221000.00000000003</v>
      </c>
      <c r="AK12" s="10">
        <f t="shared" si="20"/>
        <v>202212200000.00006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</v>
      </c>
      <c r="T13" s="2">
        <f t="shared" si="2"/>
        <v>180000</v>
      </c>
      <c r="U13" s="2">
        <f t="shared" si="3"/>
        <v>2200</v>
      </c>
      <c r="V13" s="2">
        <f t="shared" si="4"/>
        <v>20000</v>
      </c>
      <c r="W13" s="2">
        <f t="shared" si="5"/>
        <v>180000</v>
      </c>
      <c r="X13" s="2">
        <f t="shared" si="6"/>
        <v>2200</v>
      </c>
      <c r="Y13" s="2">
        <f t="shared" si="7"/>
        <v>45</v>
      </c>
      <c r="Z13" s="2">
        <f t="shared" si="8"/>
        <v>550</v>
      </c>
      <c r="AA13" s="2">
        <f t="shared" si="9"/>
        <v>5000</v>
      </c>
      <c r="AB13" s="2">
        <f t="shared" si="10"/>
        <v>5000</v>
      </c>
      <c r="AC13" s="2">
        <f t="shared" si="11"/>
        <v>37.5</v>
      </c>
      <c r="AD13" s="2">
        <f t="shared" si="0"/>
        <v>12.5</v>
      </c>
      <c r="AE13" s="13">
        <f t="shared" si="14"/>
        <v>49.537366518899809</v>
      </c>
      <c r="AF13" s="10">
        <f t="shared" si="15"/>
        <v>0.5</v>
      </c>
      <c r="AG13" s="10">
        <f t="shared" si="16"/>
        <v>955.33333333333337</v>
      </c>
      <c r="AH13" s="10">
        <f t="shared" si="17"/>
        <v>21100</v>
      </c>
      <c r="AI13" s="10">
        <f t="shared" si="18"/>
        <v>50000000</v>
      </c>
      <c r="AJ13" s="10">
        <f t="shared" si="19"/>
        <v>181100</v>
      </c>
      <c r="AK13" s="10">
        <f t="shared" si="20"/>
        <v>49325309000</v>
      </c>
      <c r="AL13" s="10">
        <f t="shared" si="21"/>
        <v>45.6</v>
      </c>
      <c r="AM13" s="12"/>
      <c r="AN13" s="26" t="s">
        <v>53</v>
      </c>
      <c r="AO13" s="12">
        <f>10*LOG((AP4-AQ5)/AO6/AQ5)</f>
        <v>21.870571998875175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</v>
      </c>
      <c r="T14" s="2">
        <f t="shared" si="2"/>
        <v>200000</v>
      </c>
      <c r="U14" s="2">
        <f t="shared" si="3"/>
        <v>1800</v>
      </c>
      <c r="V14" s="2">
        <f t="shared" si="4"/>
        <v>22000</v>
      </c>
      <c r="W14" s="2">
        <f t="shared" si="5"/>
        <v>200000</v>
      </c>
      <c r="X14" s="2">
        <f t="shared" si="6"/>
        <v>1800</v>
      </c>
      <c r="Y14" s="2">
        <f t="shared" si="7"/>
        <v>50</v>
      </c>
      <c r="Z14" s="2">
        <f t="shared" si="8"/>
        <v>450</v>
      </c>
      <c r="AA14" s="2">
        <f t="shared" si="9"/>
        <v>5500</v>
      </c>
      <c r="AB14" s="2">
        <f t="shared" si="10"/>
        <v>10000</v>
      </c>
      <c r="AC14" s="2">
        <f t="shared" si="11"/>
        <v>12.5</v>
      </c>
      <c r="AD14" s="2">
        <f t="shared" si="0"/>
        <v>12.5</v>
      </c>
      <c r="AE14" s="13">
        <f t="shared" si="14"/>
        <v>53.516009292936033</v>
      </c>
      <c r="AF14" s="10">
        <f t="shared" si="15"/>
        <v>0.5</v>
      </c>
      <c r="AG14" s="10">
        <f t="shared" si="16"/>
        <v>1800.4</v>
      </c>
      <c r="AH14" s="10">
        <f t="shared" si="17"/>
        <v>22900</v>
      </c>
      <c r="AI14" s="10">
        <f t="shared" si="18"/>
        <v>110000000</v>
      </c>
      <c r="AJ14" s="10">
        <f t="shared" si="19"/>
        <v>200900</v>
      </c>
      <c r="AK14" s="10">
        <f t="shared" si="20"/>
        <v>116511800000</v>
      </c>
      <c r="AL14" s="10">
        <f t="shared" si="21"/>
        <v>50.6</v>
      </c>
      <c r="AM14" s="12"/>
      <c r="AN14" s="26" t="s">
        <v>54</v>
      </c>
      <c r="AO14" s="12">
        <f>10*LOG((AP4-AQ5)/AO6)</f>
        <v>34.67567671081045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</v>
      </c>
      <c r="T15" s="2">
        <f t="shared" si="2"/>
        <v>220000.00000000003</v>
      </c>
      <c r="U15" s="2">
        <f t="shared" si="3"/>
        <v>1800</v>
      </c>
      <c r="V15" s="2">
        <f t="shared" si="4"/>
        <v>22000</v>
      </c>
      <c r="W15" s="2">
        <f t="shared" si="5"/>
        <v>200000</v>
      </c>
      <c r="X15" s="2">
        <f t="shared" si="6"/>
        <v>1800</v>
      </c>
      <c r="Y15" s="2">
        <f t="shared" si="7"/>
        <v>55.000000000000007</v>
      </c>
      <c r="Z15" s="2">
        <f t="shared" si="8"/>
        <v>550</v>
      </c>
      <c r="AA15" s="2">
        <f t="shared" si="9"/>
        <v>5000</v>
      </c>
      <c r="AB15" s="2">
        <f t="shared" si="10"/>
        <v>5000</v>
      </c>
      <c r="AC15" s="2">
        <f t="shared" si="11"/>
        <v>25</v>
      </c>
      <c r="AD15" s="2">
        <f t="shared" si="0"/>
        <v>25</v>
      </c>
      <c r="AE15" s="13">
        <f t="shared" si="14"/>
        <v>59.799758897606011</v>
      </c>
      <c r="AF15" s="10">
        <f t="shared" si="15"/>
        <v>0.52631578947368418</v>
      </c>
      <c r="AG15" s="10">
        <f t="shared" si="16"/>
        <v>917.15789473684208</v>
      </c>
      <c r="AH15" s="10">
        <f t="shared" si="17"/>
        <v>22900</v>
      </c>
      <c r="AI15" s="10">
        <f t="shared" si="18"/>
        <v>47368421.052631579</v>
      </c>
      <c r="AJ15" s="10">
        <f t="shared" si="19"/>
        <v>200900</v>
      </c>
      <c r="AK15" s="10">
        <f t="shared" si="20"/>
        <v>66157919000.000008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</v>
      </c>
      <c r="T16" s="2">
        <f t="shared" si="2"/>
        <v>180000</v>
      </c>
      <c r="U16" s="2">
        <f t="shared" si="3"/>
        <v>2000</v>
      </c>
      <c r="V16" s="2">
        <f t="shared" si="4"/>
        <v>18000</v>
      </c>
      <c r="W16" s="2">
        <f t="shared" si="5"/>
        <v>220000.00000000003</v>
      </c>
      <c r="X16" s="2">
        <f t="shared" si="6"/>
        <v>2000</v>
      </c>
      <c r="Y16" s="2">
        <f t="shared" si="7"/>
        <v>45</v>
      </c>
      <c r="Z16" s="2">
        <f t="shared" si="8"/>
        <v>450</v>
      </c>
      <c r="AA16" s="2">
        <f t="shared" si="9"/>
        <v>5500</v>
      </c>
      <c r="AB16" s="2">
        <f t="shared" si="10"/>
        <v>10000</v>
      </c>
      <c r="AC16" s="2">
        <f t="shared" si="11"/>
        <v>37.5</v>
      </c>
      <c r="AD16" s="2">
        <f t="shared" si="0"/>
        <v>25</v>
      </c>
      <c r="AE16" s="13">
        <f t="shared" si="14"/>
        <v>48.737736249060113</v>
      </c>
      <c r="AF16" s="10">
        <f t="shared" si="15"/>
        <v>0.52380952380952384</v>
      </c>
      <c r="AG16" s="10">
        <f t="shared" si="16"/>
        <v>653.17460317460313</v>
      </c>
      <c r="AH16" s="10">
        <f t="shared" si="17"/>
        <v>19000</v>
      </c>
      <c r="AI16" s="10">
        <f t="shared" si="18"/>
        <v>104761904.76190476</v>
      </c>
      <c r="AJ16" s="10">
        <f t="shared" si="19"/>
        <v>221000.00000000003</v>
      </c>
      <c r="AK16" s="10">
        <f t="shared" si="20"/>
        <v>112209800000.00002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</v>
      </c>
      <c r="T17" s="2">
        <f t="shared" si="2"/>
        <v>200000</v>
      </c>
      <c r="U17" s="2">
        <f t="shared" si="3"/>
        <v>2200</v>
      </c>
      <c r="V17" s="2">
        <f t="shared" si="4"/>
        <v>20000</v>
      </c>
      <c r="W17" s="2">
        <f t="shared" si="5"/>
        <v>180000</v>
      </c>
      <c r="X17" s="2">
        <f t="shared" si="6"/>
        <v>2200</v>
      </c>
      <c r="Y17" s="2">
        <f t="shared" si="7"/>
        <v>50</v>
      </c>
      <c r="Z17" s="2">
        <f t="shared" si="8"/>
        <v>500</v>
      </c>
      <c r="AA17" s="2">
        <f t="shared" si="9"/>
        <v>4500</v>
      </c>
      <c r="AB17" s="2">
        <f t="shared" si="10"/>
        <v>15000</v>
      </c>
      <c r="AC17" s="2">
        <f t="shared" si="11"/>
        <v>12.5</v>
      </c>
      <c r="AD17" s="2">
        <f t="shared" si="0"/>
        <v>25</v>
      </c>
      <c r="AE17" s="13">
        <f t="shared" si="14"/>
        <v>54.422928310552322</v>
      </c>
      <c r="AF17" s="10">
        <f t="shared" si="15"/>
        <v>0.45</v>
      </c>
      <c r="AG17" s="10">
        <f t="shared" si="16"/>
        <v>1171.6799999999998</v>
      </c>
      <c r="AH17" s="10">
        <f t="shared" si="17"/>
        <v>21100</v>
      </c>
      <c r="AI17" s="10">
        <f t="shared" si="18"/>
        <v>148500000</v>
      </c>
      <c r="AJ17" s="10">
        <f t="shared" si="19"/>
        <v>181100</v>
      </c>
      <c r="AK17" s="10">
        <f t="shared" si="20"/>
        <v>155481320000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</v>
      </c>
      <c r="T18" s="2">
        <f t="shared" si="2"/>
        <v>220000.00000000003</v>
      </c>
      <c r="U18" s="2">
        <f t="shared" si="3"/>
        <v>2000</v>
      </c>
      <c r="V18" s="2">
        <f t="shared" si="4"/>
        <v>18000</v>
      </c>
      <c r="W18" s="2">
        <f t="shared" si="5"/>
        <v>180000</v>
      </c>
      <c r="X18" s="2">
        <f t="shared" si="6"/>
        <v>2200</v>
      </c>
      <c r="Y18" s="2">
        <f t="shared" si="7"/>
        <v>50</v>
      </c>
      <c r="Z18" s="2">
        <f t="shared" si="8"/>
        <v>550</v>
      </c>
      <c r="AA18" s="2">
        <f t="shared" si="9"/>
        <v>5500</v>
      </c>
      <c r="AB18" s="2">
        <f t="shared" si="10"/>
        <v>10000</v>
      </c>
      <c r="AC18" s="2">
        <f t="shared" si="11"/>
        <v>12.5</v>
      </c>
      <c r="AD18" s="2">
        <f t="shared" si="0"/>
        <v>25</v>
      </c>
      <c r="AE18" s="13">
        <f t="shared" si="14"/>
        <v>53.641376520773363</v>
      </c>
      <c r="AF18" s="10">
        <f t="shared" si="15"/>
        <v>0.52631578947368418</v>
      </c>
      <c r="AG18" s="10">
        <f t="shared" si="16"/>
        <v>1284.3157894736842</v>
      </c>
      <c r="AH18" s="10">
        <f t="shared" si="17"/>
        <v>19100</v>
      </c>
      <c r="AI18" s="10">
        <f t="shared" si="18"/>
        <v>94736842.105263159</v>
      </c>
      <c r="AJ18" s="10">
        <f t="shared" si="19"/>
        <v>181100</v>
      </c>
      <c r="AK18" s="10">
        <f t="shared" si="20"/>
        <v>103569020000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</v>
      </c>
      <c r="T19" s="2">
        <f t="shared" si="2"/>
        <v>180000</v>
      </c>
      <c r="U19" s="2">
        <f t="shared" si="3"/>
        <v>2200</v>
      </c>
      <c r="V19" s="2">
        <f t="shared" si="4"/>
        <v>20000</v>
      </c>
      <c r="W19" s="2">
        <f t="shared" si="5"/>
        <v>200000</v>
      </c>
      <c r="X19" s="2">
        <f t="shared" si="6"/>
        <v>1800</v>
      </c>
      <c r="Y19" s="2">
        <f t="shared" si="7"/>
        <v>55.000000000000007</v>
      </c>
      <c r="Z19" s="2">
        <f t="shared" si="8"/>
        <v>450</v>
      </c>
      <c r="AA19" s="2">
        <f t="shared" si="9"/>
        <v>4500</v>
      </c>
      <c r="AB19" s="2">
        <f t="shared" si="10"/>
        <v>15000</v>
      </c>
      <c r="AC19" s="2">
        <f t="shared" si="11"/>
        <v>25</v>
      </c>
      <c r="AD19" s="2">
        <f t="shared" si="0"/>
        <v>25</v>
      </c>
      <c r="AE19" s="13">
        <f t="shared" si="14"/>
        <v>59.894306277028917</v>
      </c>
      <c r="AF19" s="10">
        <f t="shared" si="15"/>
        <v>0.52380952380952384</v>
      </c>
      <c r="AG19" s="10">
        <f t="shared" si="16"/>
        <v>754.76190476190482</v>
      </c>
      <c r="AH19" s="10">
        <f t="shared" si="17"/>
        <v>20900</v>
      </c>
      <c r="AI19" s="10">
        <f t="shared" si="18"/>
        <v>157142857.14285713</v>
      </c>
      <c r="AJ19" s="10">
        <f t="shared" si="19"/>
        <v>200900</v>
      </c>
      <c r="AK19" s="10">
        <f t="shared" si="20"/>
        <v>187196009000.00003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</v>
      </c>
      <c r="T20" s="2">
        <f t="shared" si="2"/>
        <v>200000</v>
      </c>
      <c r="U20" s="2">
        <f t="shared" si="3"/>
        <v>1800</v>
      </c>
      <c r="V20" s="2">
        <f t="shared" si="4"/>
        <v>22000</v>
      </c>
      <c r="W20" s="2">
        <f t="shared" si="5"/>
        <v>220000.00000000003</v>
      </c>
      <c r="X20" s="2">
        <f t="shared" si="6"/>
        <v>2000</v>
      </c>
      <c r="Y20" s="2">
        <f t="shared" si="7"/>
        <v>45</v>
      </c>
      <c r="Z20" s="2">
        <f t="shared" si="8"/>
        <v>500</v>
      </c>
      <c r="AA20" s="2">
        <f t="shared" si="9"/>
        <v>5000</v>
      </c>
      <c r="AB20" s="2">
        <f t="shared" si="10"/>
        <v>5000</v>
      </c>
      <c r="AC20" s="2">
        <f t="shared" si="11"/>
        <v>37.5</v>
      </c>
      <c r="AD20" s="2">
        <f t="shared" si="0"/>
        <v>25</v>
      </c>
      <c r="AE20" s="13">
        <f t="shared" si="14"/>
        <v>49.288262503684344</v>
      </c>
      <c r="AF20" s="10">
        <f t="shared" si="15"/>
        <v>0.45</v>
      </c>
      <c r="AG20" s="10">
        <f t="shared" si="16"/>
        <v>723.89333333333332</v>
      </c>
      <c r="AH20" s="10">
        <f t="shared" si="17"/>
        <v>23000</v>
      </c>
      <c r="AI20" s="10">
        <f t="shared" si="18"/>
        <v>49500000</v>
      </c>
      <c r="AJ20" s="10">
        <f t="shared" si="19"/>
        <v>221000.00000000003</v>
      </c>
      <c r="AK20" s="10">
        <f t="shared" si="20"/>
        <v>59993980000.000008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8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</v>
      </c>
      <c r="T21" s="2">
        <f t="shared" si="2"/>
        <v>180000</v>
      </c>
      <c r="U21" s="2">
        <f t="shared" si="3"/>
        <v>2200</v>
      </c>
      <c r="V21" s="2">
        <f t="shared" si="4"/>
        <v>22000</v>
      </c>
      <c r="W21" s="2">
        <f t="shared" si="5"/>
        <v>220000.00000000003</v>
      </c>
      <c r="X21" s="2">
        <f t="shared" si="6"/>
        <v>1800</v>
      </c>
      <c r="Y21" s="2">
        <f t="shared" si="7"/>
        <v>50</v>
      </c>
      <c r="Z21" s="2">
        <f t="shared" si="8"/>
        <v>500</v>
      </c>
      <c r="AA21" s="2">
        <f t="shared" si="9"/>
        <v>4500</v>
      </c>
      <c r="AB21" s="2">
        <f t="shared" si="10"/>
        <v>10000</v>
      </c>
      <c r="AC21" s="2">
        <f t="shared" si="11"/>
        <v>37.5</v>
      </c>
      <c r="AD21" s="2">
        <f t="shared" si="0"/>
        <v>25</v>
      </c>
      <c r="AE21" s="13">
        <f t="shared" si="14"/>
        <v>54.606822444540789</v>
      </c>
      <c r="AF21" s="10">
        <f t="shared" si="15"/>
        <v>0.52631578947368418</v>
      </c>
      <c r="AG21" s="10">
        <f t="shared" si="16"/>
        <v>702.1052631578948</v>
      </c>
      <c r="AH21" s="10">
        <f t="shared" si="17"/>
        <v>22900</v>
      </c>
      <c r="AI21" s="10">
        <f t="shared" si="18"/>
        <v>94736842.105263159</v>
      </c>
      <c r="AJ21" s="10">
        <f t="shared" si="19"/>
        <v>220900.00000000003</v>
      </c>
      <c r="AK21" s="10">
        <f t="shared" si="20"/>
        <v>126970800000.00003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LOOKUP(BD10,$AY$3:$BA$3,AY4:BA4)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</v>
      </c>
      <c r="T22" s="2">
        <f t="shared" si="2"/>
        <v>200000</v>
      </c>
      <c r="U22" s="2">
        <f t="shared" si="3"/>
        <v>1800</v>
      </c>
      <c r="V22" s="2">
        <f t="shared" si="4"/>
        <v>18000</v>
      </c>
      <c r="W22" s="2">
        <f t="shared" si="5"/>
        <v>180000</v>
      </c>
      <c r="X22" s="2">
        <f t="shared" si="6"/>
        <v>2000</v>
      </c>
      <c r="Y22" s="2">
        <f t="shared" si="7"/>
        <v>55.000000000000007</v>
      </c>
      <c r="Z22" s="2">
        <f t="shared" si="8"/>
        <v>550</v>
      </c>
      <c r="AA22" s="2">
        <f t="shared" si="9"/>
        <v>5000</v>
      </c>
      <c r="AB22" s="2">
        <f t="shared" si="10"/>
        <v>15000</v>
      </c>
      <c r="AC22" s="2">
        <f t="shared" si="11"/>
        <v>12.5</v>
      </c>
      <c r="AD22" s="2">
        <f t="shared" si="0"/>
        <v>25</v>
      </c>
      <c r="AE22" s="13">
        <f t="shared" si="14"/>
        <v>59.027869964719535</v>
      </c>
      <c r="AF22" s="10">
        <f t="shared" si="15"/>
        <v>0.52380952380952384</v>
      </c>
      <c r="AG22" s="10">
        <f t="shared" si="16"/>
        <v>1223.5238095238096</v>
      </c>
      <c r="AH22" s="10">
        <f t="shared" si="17"/>
        <v>19000</v>
      </c>
      <c r="AI22" s="10">
        <f t="shared" si="18"/>
        <v>157142857.14285713</v>
      </c>
      <c r="AJ22" s="10">
        <f t="shared" si="19"/>
        <v>181000</v>
      </c>
      <c r="AK22" s="10">
        <f t="shared" si="20"/>
        <v>168450000000.00003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LOOKUP(BE10,$AY$3:$BA$3,AY5:BA5)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</v>
      </c>
      <c r="T23" s="2">
        <f t="shared" si="2"/>
        <v>220000.00000000003</v>
      </c>
      <c r="U23" s="2">
        <f t="shared" si="3"/>
        <v>2000</v>
      </c>
      <c r="V23" s="2">
        <f t="shared" si="4"/>
        <v>20000</v>
      </c>
      <c r="W23" s="2">
        <f t="shared" si="5"/>
        <v>200000</v>
      </c>
      <c r="X23" s="2">
        <f t="shared" si="6"/>
        <v>2200</v>
      </c>
      <c r="Y23" s="2">
        <f t="shared" si="7"/>
        <v>45</v>
      </c>
      <c r="Z23" s="2">
        <f t="shared" si="8"/>
        <v>450</v>
      </c>
      <c r="AA23" s="2">
        <f t="shared" si="9"/>
        <v>5500</v>
      </c>
      <c r="AB23" s="2">
        <f t="shared" si="10"/>
        <v>5000</v>
      </c>
      <c r="AC23" s="2">
        <f t="shared" si="11"/>
        <v>25</v>
      </c>
      <c r="AD23" s="2">
        <f t="shared" si="0"/>
        <v>25</v>
      </c>
      <c r="AE23" s="13">
        <f t="shared" si="14"/>
        <v>49.187430262885208</v>
      </c>
      <c r="AF23" s="10">
        <f t="shared" si="15"/>
        <v>0.45</v>
      </c>
      <c r="AG23" s="10">
        <f t="shared" si="16"/>
        <v>817.84000000000015</v>
      </c>
      <c r="AH23" s="10">
        <f t="shared" si="17"/>
        <v>21100</v>
      </c>
      <c r="AI23" s="10">
        <f t="shared" si="18"/>
        <v>49500000</v>
      </c>
      <c r="AJ23" s="10">
        <f t="shared" si="19"/>
        <v>201100</v>
      </c>
      <c r="AK23" s="10">
        <f t="shared" si="20"/>
        <v>54248209000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LOOKUP(BF10,$AY$3:$BA$3,AY6:BA6)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</v>
      </c>
      <c r="T24" s="2">
        <f t="shared" si="2"/>
        <v>200000</v>
      </c>
      <c r="U24" s="2">
        <f t="shared" si="3"/>
        <v>2200</v>
      </c>
      <c r="V24" s="2">
        <f t="shared" si="4"/>
        <v>22000</v>
      </c>
      <c r="W24" s="2">
        <f t="shared" si="5"/>
        <v>180000</v>
      </c>
      <c r="X24" s="2">
        <f t="shared" si="6"/>
        <v>2000</v>
      </c>
      <c r="Y24" s="2">
        <f t="shared" si="7"/>
        <v>45</v>
      </c>
      <c r="Z24" s="2">
        <f t="shared" si="8"/>
        <v>450</v>
      </c>
      <c r="AA24" s="2">
        <f t="shared" si="9"/>
        <v>5500</v>
      </c>
      <c r="AB24" s="2">
        <f t="shared" si="10"/>
        <v>15000</v>
      </c>
      <c r="AC24" s="2">
        <f t="shared" si="11"/>
        <v>25</v>
      </c>
      <c r="AD24" s="2">
        <f t="shared" si="0"/>
        <v>25</v>
      </c>
      <c r="AE24" s="13">
        <f t="shared" si="14"/>
        <v>50.254413276536873</v>
      </c>
      <c r="AF24" s="10">
        <f t="shared" si="15"/>
        <v>0.52631578947368418</v>
      </c>
      <c r="AG24" s="10">
        <f t="shared" si="16"/>
        <v>785.15789473684208</v>
      </c>
      <c r="AH24" s="10">
        <f t="shared" si="17"/>
        <v>23000</v>
      </c>
      <c r="AI24" s="10">
        <f t="shared" si="18"/>
        <v>142105263.15789473</v>
      </c>
      <c r="AJ24" s="10">
        <f t="shared" si="19"/>
        <v>181000</v>
      </c>
      <c r="AK24" s="10">
        <f t="shared" si="20"/>
        <v>141872180000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LOOKUP(BG10,$AY$3:$BA$3,AY7:BA7)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</v>
      </c>
      <c r="T25" s="2">
        <f t="shared" si="2"/>
        <v>220000.00000000003</v>
      </c>
      <c r="U25" s="2">
        <f t="shared" si="3"/>
        <v>1800</v>
      </c>
      <c r="V25" s="2">
        <f t="shared" si="4"/>
        <v>18000</v>
      </c>
      <c r="W25" s="2">
        <f t="shared" si="5"/>
        <v>200000</v>
      </c>
      <c r="X25" s="2">
        <f t="shared" si="6"/>
        <v>2200</v>
      </c>
      <c r="Y25" s="2">
        <f t="shared" si="7"/>
        <v>50</v>
      </c>
      <c r="Z25" s="2">
        <f t="shared" si="8"/>
        <v>500</v>
      </c>
      <c r="AA25" s="2">
        <f t="shared" si="9"/>
        <v>4500</v>
      </c>
      <c r="AB25" s="2">
        <f t="shared" si="10"/>
        <v>5000</v>
      </c>
      <c r="AC25" s="2">
        <f t="shared" si="11"/>
        <v>37.5</v>
      </c>
      <c r="AD25" s="2">
        <f t="shared" si="0"/>
        <v>25</v>
      </c>
      <c r="AE25" s="13">
        <f t="shared" si="14"/>
        <v>54.199444982202607</v>
      </c>
      <c r="AF25" s="10">
        <f t="shared" si="15"/>
        <v>0.52380952380952384</v>
      </c>
      <c r="AG25" s="10">
        <f t="shared" si="16"/>
        <v>745.84126984126988</v>
      </c>
      <c r="AH25" s="10">
        <f t="shared" si="17"/>
        <v>19100</v>
      </c>
      <c r="AI25" s="10">
        <f t="shared" si="18"/>
        <v>52380952.380952381</v>
      </c>
      <c r="AJ25" s="10">
        <f t="shared" si="19"/>
        <v>201100</v>
      </c>
      <c r="AK25" s="10">
        <f t="shared" si="20"/>
        <v>58902020000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LOOKUP(BH10,$AY$3:$BA$3,AY8:BA8)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</v>
      </c>
      <c r="T26" s="2">
        <f t="shared" si="2"/>
        <v>180000</v>
      </c>
      <c r="U26" s="2">
        <f t="shared" si="3"/>
        <v>2000</v>
      </c>
      <c r="V26" s="2">
        <f t="shared" si="4"/>
        <v>20000</v>
      </c>
      <c r="W26" s="2">
        <f t="shared" si="5"/>
        <v>220000.00000000003</v>
      </c>
      <c r="X26" s="2">
        <f t="shared" si="6"/>
        <v>1800</v>
      </c>
      <c r="Y26" s="2">
        <f t="shared" si="7"/>
        <v>55.000000000000007</v>
      </c>
      <c r="Z26" s="2">
        <f t="shared" si="8"/>
        <v>550</v>
      </c>
      <c r="AA26" s="2">
        <f t="shared" si="9"/>
        <v>5000</v>
      </c>
      <c r="AB26" s="2">
        <f t="shared" si="10"/>
        <v>10000</v>
      </c>
      <c r="AC26" s="2">
        <f t="shared" si="11"/>
        <v>12.5</v>
      </c>
      <c r="AD26" s="2">
        <f t="shared" si="0"/>
        <v>25</v>
      </c>
      <c r="AE26" s="13">
        <f t="shared" si="14"/>
        <v>58.412570545650205</v>
      </c>
      <c r="AF26" s="10">
        <f t="shared" si="15"/>
        <v>0.45</v>
      </c>
      <c r="AG26" s="10">
        <f t="shared" si="16"/>
        <v>1157.6799999999998</v>
      </c>
      <c r="AH26" s="10">
        <f t="shared" si="17"/>
        <v>20900</v>
      </c>
      <c r="AI26" s="10">
        <f t="shared" si="18"/>
        <v>99000000</v>
      </c>
      <c r="AJ26" s="10">
        <f t="shared" si="19"/>
        <v>220900.00000000003</v>
      </c>
      <c r="AK26" s="10">
        <f t="shared" si="20"/>
        <v>137620109000.00006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LOOKUP(BI10,$AY$3:$BA$3,AY9:BA9)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</v>
      </c>
      <c r="T27" s="2">
        <f t="shared" si="2"/>
        <v>200000</v>
      </c>
      <c r="U27" s="2">
        <f t="shared" si="3"/>
        <v>1800</v>
      </c>
      <c r="V27" s="2">
        <f t="shared" si="4"/>
        <v>20000</v>
      </c>
      <c r="W27" s="2">
        <f t="shared" si="5"/>
        <v>220000.00000000003</v>
      </c>
      <c r="X27" s="2">
        <f t="shared" si="6"/>
        <v>2200</v>
      </c>
      <c r="Y27" s="2">
        <f t="shared" si="7"/>
        <v>45</v>
      </c>
      <c r="Z27" s="2">
        <f t="shared" si="8"/>
        <v>550</v>
      </c>
      <c r="AA27" s="2">
        <f t="shared" si="9"/>
        <v>4500</v>
      </c>
      <c r="AB27" s="2">
        <f t="shared" si="10"/>
        <v>10000</v>
      </c>
      <c r="AC27" s="2">
        <f t="shared" si="11"/>
        <v>25</v>
      </c>
      <c r="AD27" s="2">
        <f t="shared" si="0"/>
        <v>37.5</v>
      </c>
      <c r="AE27" s="13">
        <f t="shared" si="14"/>
        <v>48.964168396861737</v>
      </c>
      <c r="AF27" s="10">
        <f t="shared" si="15"/>
        <v>0.55000000000000004</v>
      </c>
      <c r="AG27" s="10">
        <f t="shared" si="16"/>
        <v>773.89333333333332</v>
      </c>
      <c r="AH27" s="10">
        <f t="shared" si="17"/>
        <v>21100</v>
      </c>
      <c r="AI27" s="10">
        <f t="shared" si="18"/>
        <v>99000000</v>
      </c>
      <c r="AJ27" s="10">
        <f t="shared" si="19"/>
        <v>221100.00000000003</v>
      </c>
      <c r="AK27" s="10">
        <f t="shared" si="20"/>
        <v>113666109000.00002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LOOKUP(BJ10,$AY$3:$BA$3,AY10:BA10)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</v>
      </c>
      <c r="T28" s="2">
        <f t="shared" si="2"/>
        <v>220000.00000000003</v>
      </c>
      <c r="U28" s="2">
        <f t="shared" si="3"/>
        <v>2000</v>
      </c>
      <c r="V28" s="2">
        <f t="shared" si="4"/>
        <v>22000</v>
      </c>
      <c r="W28" s="2">
        <f t="shared" si="5"/>
        <v>180000</v>
      </c>
      <c r="X28" s="2">
        <f t="shared" si="6"/>
        <v>1800</v>
      </c>
      <c r="Y28" s="2">
        <f t="shared" si="7"/>
        <v>50</v>
      </c>
      <c r="Z28" s="2">
        <f t="shared" si="8"/>
        <v>450</v>
      </c>
      <c r="AA28" s="2">
        <f t="shared" si="9"/>
        <v>5000</v>
      </c>
      <c r="AB28" s="2">
        <f t="shared" si="10"/>
        <v>15000</v>
      </c>
      <c r="AC28" s="2">
        <f t="shared" si="11"/>
        <v>37.5</v>
      </c>
      <c r="AD28" s="2">
        <f t="shared" si="0"/>
        <v>37.5</v>
      </c>
      <c r="AE28" s="13">
        <f t="shared" si="14"/>
        <v>55.84153769061566</v>
      </c>
      <c r="AF28" s="10">
        <f t="shared" si="15"/>
        <v>0.47368421052631576</v>
      </c>
      <c r="AG28" s="10">
        <f t="shared" si="16"/>
        <v>613.18128654970769</v>
      </c>
      <c r="AH28" s="10">
        <f t="shared" si="17"/>
        <v>22900</v>
      </c>
      <c r="AI28" s="10">
        <f t="shared" si="18"/>
        <v>142105263.15789473</v>
      </c>
      <c r="AJ28" s="10">
        <f t="shared" si="19"/>
        <v>180900</v>
      </c>
      <c r="AK28" s="10">
        <f t="shared" si="20"/>
        <v>157002800000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LOOKUP(BK10,$AY$3:$BA$3,AY11:BA11)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</v>
      </c>
      <c r="T29" s="2">
        <f t="shared" si="2"/>
        <v>180000</v>
      </c>
      <c r="U29" s="2">
        <f t="shared" si="3"/>
        <v>2200</v>
      </c>
      <c r="V29" s="2">
        <f t="shared" si="4"/>
        <v>18000</v>
      </c>
      <c r="W29" s="2">
        <f t="shared" si="5"/>
        <v>200000</v>
      </c>
      <c r="X29" s="2">
        <f t="shared" si="6"/>
        <v>2000</v>
      </c>
      <c r="Y29" s="2">
        <f t="shared" si="7"/>
        <v>55.000000000000007</v>
      </c>
      <c r="Z29" s="2">
        <f t="shared" si="8"/>
        <v>500</v>
      </c>
      <c r="AA29" s="2">
        <f t="shared" si="9"/>
        <v>5500</v>
      </c>
      <c r="AB29" s="2">
        <f t="shared" si="10"/>
        <v>5000</v>
      </c>
      <c r="AC29" s="2">
        <f t="shared" si="11"/>
        <v>12.5</v>
      </c>
      <c r="AD29" s="2">
        <f t="shared" si="0"/>
        <v>37.5</v>
      </c>
      <c r="AE29" s="13">
        <f t="shared" si="14"/>
        <v>58.984982852097104</v>
      </c>
      <c r="AF29" s="10">
        <f t="shared" si="15"/>
        <v>0.47619047619047616</v>
      </c>
      <c r="AG29" s="10">
        <f t="shared" si="16"/>
        <v>906.34920634920638</v>
      </c>
      <c r="AH29" s="10">
        <f t="shared" si="17"/>
        <v>19000</v>
      </c>
      <c r="AI29" s="10">
        <f t="shared" si="18"/>
        <v>52380952.380952381</v>
      </c>
      <c r="AJ29" s="10">
        <f t="shared" si="19"/>
        <v>201000</v>
      </c>
      <c r="AK29" s="10">
        <f t="shared" si="20"/>
        <v>64331100000.000008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LOOKUP(BL10,$AY$3:$BA$3,AY12:BA12)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</v>
      </c>
      <c r="T30" s="2">
        <f t="shared" si="2"/>
        <v>200000</v>
      </c>
      <c r="U30" s="2">
        <f t="shared" si="3"/>
        <v>2000</v>
      </c>
      <c r="V30" s="2">
        <f t="shared" si="4"/>
        <v>20000</v>
      </c>
      <c r="W30" s="2">
        <f t="shared" si="5"/>
        <v>180000</v>
      </c>
      <c r="X30" s="2">
        <f t="shared" si="6"/>
        <v>1800</v>
      </c>
      <c r="Y30" s="2">
        <f t="shared" si="7"/>
        <v>55.000000000000007</v>
      </c>
      <c r="Z30" s="2">
        <f t="shared" si="8"/>
        <v>500</v>
      </c>
      <c r="AA30" s="2">
        <f t="shared" si="9"/>
        <v>5500</v>
      </c>
      <c r="AB30" s="2">
        <f t="shared" si="10"/>
        <v>5000</v>
      </c>
      <c r="AC30" s="2">
        <f t="shared" si="11"/>
        <v>37.5</v>
      </c>
      <c r="AD30" s="2">
        <f t="shared" si="0"/>
        <v>37.5</v>
      </c>
      <c r="AE30" s="13">
        <f t="shared" si="14"/>
        <v>60.587074312404994</v>
      </c>
      <c r="AF30" s="10">
        <f t="shared" si="15"/>
        <v>0.55000000000000004</v>
      </c>
      <c r="AG30" s="10">
        <f t="shared" si="16"/>
        <v>649.26222222222225</v>
      </c>
      <c r="AH30" s="10">
        <f t="shared" si="17"/>
        <v>20900</v>
      </c>
      <c r="AI30" s="10">
        <f t="shared" si="18"/>
        <v>49500000</v>
      </c>
      <c r="AJ30" s="10">
        <f t="shared" si="19"/>
        <v>180900</v>
      </c>
      <c r="AK30" s="10">
        <f t="shared" si="20"/>
        <v>59286909000.000008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LOOKUP(BM10,$AY$3:$BA$3,AY13:BA13)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</v>
      </c>
      <c r="T31" s="2">
        <f t="shared" si="2"/>
        <v>220000.00000000003</v>
      </c>
      <c r="U31" s="2">
        <f t="shared" si="3"/>
        <v>2200</v>
      </c>
      <c r="V31" s="2">
        <f t="shared" si="4"/>
        <v>22000</v>
      </c>
      <c r="W31" s="2">
        <f t="shared" si="5"/>
        <v>200000</v>
      </c>
      <c r="X31" s="2">
        <f t="shared" si="6"/>
        <v>2000</v>
      </c>
      <c r="Y31" s="2">
        <f t="shared" si="7"/>
        <v>45</v>
      </c>
      <c r="Z31" s="2">
        <f t="shared" si="8"/>
        <v>550</v>
      </c>
      <c r="AA31" s="2">
        <f t="shared" si="9"/>
        <v>4500</v>
      </c>
      <c r="AB31" s="2">
        <f t="shared" si="10"/>
        <v>10000</v>
      </c>
      <c r="AC31" s="2">
        <f t="shared" si="11"/>
        <v>12.5</v>
      </c>
      <c r="AD31" s="2">
        <f t="shared" si="0"/>
        <v>37.5</v>
      </c>
      <c r="AE31" s="13">
        <f t="shared" si="14"/>
        <v>49.290552680421278</v>
      </c>
      <c r="AF31" s="10">
        <f t="shared" si="15"/>
        <v>0.47368421052631576</v>
      </c>
      <c r="AG31" s="10">
        <f t="shared" si="16"/>
        <v>1039.5438596491229</v>
      </c>
      <c r="AH31" s="10">
        <f t="shared" si="17"/>
        <v>23000</v>
      </c>
      <c r="AI31" s="10">
        <f t="shared" si="18"/>
        <v>94736842.105263159</v>
      </c>
      <c r="AJ31" s="10">
        <f t="shared" si="19"/>
        <v>201000</v>
      </c>
      <c r="AK31" s="10">
        <f t="shared" si="20"/>
        <v>105433080000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LOOKUP(BN10,$AY$3:$BA$3,AY14:BA14)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</v>
      </c>
      <c r="T32" s="2">
        <f t="shared" si="2"/>
        <v>180000</v>
      </c>
      <c r="U32" s="2">
        <f t="shared" si="3"/>
        <v>1800</v>
      </c>
      <c r="V32" s="2">
        <f t="shared" si="4"/>
        <v>18000</v>
      </c>
      <c r="W32" s="2">
        <f t="shared" si="5"/>
        <v>220000.00000000003</v>
      </c>
      <c r="X32" s="2">
        <f t="shared" si="6"/>
        <v>2200</v>
      </c>
      <c r="Y32" s="2">
        <f t="shared" si="7"/>
        <v>50</v>
      </c>
      <c r="Z32" s="2">
        <f t="shared" si="8"/>
        <v>450</v>
      </c>
      <c r="AA32" s="2">
        <f t="shared" si="9"/>
        <v>5000</v>
      </c>
      <c r="AB32" s="2">
        <f t="shared" si="10"/>
        <v>15000</v>
      </c>
      <c r="AC32" s="2">
        <f t="shared" si="11"/>
        <v>25</v>
      </c>
      <c r="AD32" s="2">
        <f t="shared" si="0"/>
        <v>37.5</v>
      </c>
      <c r="AE32" s="13">
        <f t="shared" si="14"/>
        <v>53.945023553638457</v>
      </c>
      <c r="AF32" s="10">
        <f t="shared" si="15"/>
        <v>0.47619047619047616</v>
      </c>
      <c r="AG32" s="10">
        <f t="shared" si="16"/>
        <v>653.17460317460313</v>
      </c>
      <c r="AH32" s="10">
        <f t="shared" si="17"/>
        <v>19100</v>
      </c>
      <c r="AI32" s="10">
        <f t="shared" si="18"/>
        <v>157142857.14285713</v>
      </c>
      <c r="AJ32" s="10">
        <f t="shared" si="19"/>
        <v>221100.00000000003</v>
      </c>
      <c r="AK32" s="10">
        <f t="shared" si="20"/>
        <v>184385020000.00003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LOOKUP(BO10,$AY$3:$BA$3,AY15:BA15)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</v>
      </c>
      <c r="T33" s="2">
        <f t="shared" si="2"/>
        <v>220000.00000000003</v>
      </c>
      <c r="U33" s="2">
        <f t="shared" si="3"/>
        <v>2200</v>
      </c>
      <c r="V33" s="2">
        <f t="shared" si="4"/>
        <v>20000</v>
      </c>
      <c r="W33" s="2">
        <f t="shared" si="5"/>
        <v>220000.00000000003</v>
      </c>
      <c r="X33" s="2">
        <f t="shared" si="6"/>
        <v>2000</v>
      </c>
      <c r="Y33" s="2">
        <f t="shared" si="7"/>
        <v>50</v>
      </c>
      <c r="Z33" s="2">
        <f t="shared" si="8"/>
        <v>450</v>
      </c>
      <c r="AA33" s="2">
        <f t="shared" si="9"/>
        <v>5000</v>
      </c>
      <c r="AB33" s="2">
        <f t="shared" si="10"/>
        <v>5000</v>
      </c>
      <c r="AC33" s="2">
        <f t="shared" si="11"/>
        <v>12.5</v>
      </c>
      <c r="AD33" s="2">
        <f t="shared" si="0"/>
        <v>37.5</v>
      </c>
      <c r="AE33" s="13">
        <f t="shared" si="14"/>
        <v>53.793907539929208</v>
      </c>
      <c r="AF33" s="10">
        <f t="shared" si="15"/>
        <v>0.55000000000000004</v>
      </c>
      <c r="AG33" s="10">
        <f t="shared" si="16"/>
        <v>940.45333333333338</v>
      </c>
      <c r="AH33" s="10">
        <f t="shared" si="17"/>
        <v>21000</v>
      </c>
      <c r="AI33" s="10">
        <f t="shared" si="18"/>
        <v>49500000</v>
      </c>
      <c r="AJ33" s="10">
        <f t="shared" si="19"/>
        <v>221000.00000000003</v>
      </c>
      <c r="AK33" s="10">
        <f t="shared" si="20"/>
        <v>65153100000.000015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LOOKUP(BP10,$AY$3:$BA$3,AY16:BA16)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</v>
      </c>
      <c r="T34" s="2">
        <f t="shared" si="2"/>
        <v>180000</v>
      </c>
      <c r="U34" s="2">
        <f t="shared" si="3"/>
        <v>1800</v>
      </c>
      <c r="V34" s="2">
        <f t="shared" si="4"/>
        <v>22000</v>
      </c>
      <c r="W34" s="2">
        <f t="shared" si="5"/>
        <v>180000</v>
      </c>
      <c r="X34" s="2">
        <f t="shared" si="6"/>
        <v>2200</v>
      </c>
      <c r="Y34" s="2">
        <f t="shared" si="7"/>
        <v>55.000000000000007</v>
      </c>
      <c r="Z34" s="2">
        <f t="shared" si="8"/>
        <v>500</v>
      </c>
      <c r="AA34" s="2">
        <f t="shared" si="9"/>
        <v>5500</v>
      </c>
      <c r="AB34" s="2">
        <f t="shared" si="10"/>
        <v>10000</v>
      </c>
      <c r="AC34" s="2">
        <f t="shared" si="11"/>
        <v>25</v>
      </c>
      <c r="AD34" s="2">
        <f t="shared" si="0"/>
        <v>37.5</v>
      </c>
      <c r="AE34" s="13">
        <f t="shared" si="14"/>
        <v>61.009087618454139</v>
      </c>
      <c r="AF34" s="10">
        <f t="shared" si="15"/>
        <v>0.47368421052631576</v>
      </c>
      <c r="AG34" s="10">
        <f t="shared" si="16"/>
        <v>702.1052631578948</v>
      </c>
      <c r="AH34" s="10">
        <f t="shared" si="17"/>
        <v>23100</v>
      </c>
      <c r="AI34" s="10">
        <f t="shared" si="18"/>
        <v>94736842.105263159</v>
      </c>
      <c r="AJ34" s="10">
        <f t="shared" si="19"/>
        <v>181100</v>
      </c>
      <c r="AK34" s="10">
        <f t="shared" si="20"/>
        <v>116504641000.00002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</v>
      </c>
      <c r="T35" s="2">
        <f t="shared" si="2"/>
        <v>200000</v>
      </c>
      <c r="U35" s="2">
        <f t="shared" si="3"/>
        <v>2000</v>
      </c>
      <c r="V35" s="2">
        <f t="shared" si="4"/>
        <v>18000</v>
      </c>
      <c r="W35" s="2">
        <f t="shared" si="5"/>
        <v>200000</v>
      </c>
      <c r="X35" s="2">
        <f t="shared" si="6"/>
        <v>1800</v>
      </c>
      <c r="Y35" s="2">
        <f t="shared" si="7"/>
        <v>45</v>
      </c>
      <c r="Z35" s="2">
        <f t="shared" si="8"/>
        <v>550</v>
      </c>
      <c r="AA35" s="2">
        <f t="shared" si="9"/>
        <v>4500</v>
      </c>
      <c r="AB35" s="2">
        <f t="shared" si="10"/>
        <v>15000</v>
      </c>
      <c r="AC35" s="2">
        <f t="shared" si="11"/>
        <v>37.5</v>
      </c>
      <c r="AD35" s="2">
        <f t="shared" si="0"/>
        <v>37.5</v>
      </c>
      <c r="AE35" s="13">
        <f t="shared" si="14"/>
        <v>49.02297213994018</v>
      </c>
      <c r="AF35" s="10">
        <f t="shared" si="15"/>
        <v>0.47619047619047616</v>
      </c>
      <c r="AG35" s="10">
        <f t="shared" si="16"/>
        <v>699.67195767195767</v>
      </c>
      <c r="AH35" s="10">
        <f t="shared" si="17"/>
        <v>18900</v>
      </c>
      <c r="AI35" s="10">
        <f t="shared" si="18"/>
        <v>157142857.14285713</v>
      </c>
      <c r="AJ35" s="10">
        <f t="shared" si="19"/>
        <v>200900</v>
      </c>
      <c r="AK35" s="10">
        <f t="shared" si="20"/>
        <v>152171901000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</v>
      </c>
      <c r="T36" s="2">
        <f t="shared" si="2"/>
        <v>180000</v>
      </c>
      <c r="U36" s="2">
        <f t="shared" si="3"/>
        <v>2000</v>
      </c>
      <c r="V36" s="2">
        <f t="shared" si="4"/>
        <v>22000</v>
      </c>
      <c r="W36" s="2">
        <f t="shared" si="5"/>
        <v>200000</v>
      </c>
      <c r="X36" s="2">
        <f t="shared" si="6"/>
        <v>2200</v>
      </c>
      <c r="Y36" s="2">
        <f t="shared" si="7"/>
        <v>45</v>
      </c>
      <c r="Z36" s="2">
        <f t="shared" si="8"/>
        <v>500</v>
      </c>
      <c r="AA36" s="2">
        <f t="shared" si="9"/>
        <v>5000</v>
      </c>
      <c r="AB36" s="2">
        <f t="shared" si="10"/>
        <v>15000</v>
      </c>
      <c r="AC36" s="2">
        <f t="shared" si="11"/>
        <v>12.5</v>
      </c>
      <c r="AD36" s="2">
        <f t="shared" si="0"/>
        <v>37.5</v>
      </c>
      <c r="AE36" s="13">
        <f t="shared" si="14"/>
        <v>49.624217263702938</v>
      </c>
      <c r="AF36" s="10">
        <f t="shared" si="15"/>
        <v>0.55000000000000004</v>
      </c>
      <c r="AG36" s="10">
        <f t="shared" si="16"/>
        <v>905.12</v>
      </c>
      <c r="AH36" s="10">
        <f t="shared" si="17"/>
        <v>23100</v>
      </c>
      <c r="AI36" s="10">
        <f t="shared" si="18"/>
        <v>148500000</v>
      </c>
      <c r="AJ36" s="10">
        <f t="shared" si="19"/>
        <v>201100</v>
      </c>
      <c r="AK36" s="10">
        <f t="shared" si="20"/>
        <v>155990499000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</v>
      </c>
      <c r="T37" s="2">
        <f t="shared" si="2"/>
        <v>200000</v>
      </c>
      <c r="U37" s="2">
        <f t="shared" si="3"/>
        <v>2200</v>
      </c>
      <c r="V37" s="2">
        <f t="shared" si="4"/>
        <v>18000</v>
      </c>
      <c r="W37" s="2">
        <f t="shared" si="5"/>
        <v>220000.00000000003</v>
      </c>
      <c r="X37" s="2">
        <f t="shared" si="6"/>
        <v>1800</v>
      </c>
      <c r="Y37" s="2">
        <f t="shared" si="7"/>
        <v>50</v>
      </c>
      <c r="Z37" s="2">
        <f t="shared" si="8"/>
        <v>550</v>
      </c>
      <c r="AA37" s="2">
        <f t="shared" si="9"/>
        <v>5500</v>
      </c>
      <c r="AB37" s="2">
        <f t="shared" si="10"/>
        <v>5000</v>
      </c>
      <c r="AC37" s="2">
        <f t="shared" si="11"/>
        <v>25</v>
      </c>
      <c r="AD37" s="2">
        <f t="shared" si="0"/>
        <v>37.5</v>
      </c>
      <c r="AE37" s="13">
        <f t="shared" si="14"/>
        <v>53.523360413467408</v>
      </c>
      <c r="AF37" s="10">
        <f t="shared" si="15"/>
        <v>0.47368421052631576</v>
      </c>
      <c r="AG37" s="10">
        <f t="shared" si="16"/>
        <v>773.43859649122805</v>
      </c>
      <c r="AH37" s="10">
        <f t="shared" si="17"/>
        <v>18900</v>
      </c>
      <c r="AI37" s="10">
        <f t="shared" si="18"/>
        <v>47368421.052631579</v>
      </c>
      <c r="AJ37" s="10">
        <f t="shared" si="19"/>
        <v>220900.00000000003</v>
      </c>
      <c r="AK37" s="10">
        <f t="shared" si="20"/>
        <v>64137000000.000015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</v>
      </c>
      <c r="T38" s="2">
        <f t="shared" si="2"/>
        <v>220000.00000000003</v>
      </c>
      <c r="U38" s="2">
        <f t="shared" si="3"/>
        <v>1800</v>
      </c>
      <c r="V38" s="2">
        <f t="shared" si="4"/>
        <v>20000</v>
      </c>
      <c r="W38" s="2">
        <f t="shared" si="5"/>
        <v>180000</v>
      </c>
      <c r="X38" s="2">
        <f t="shared" si="6"/>
        <v>2000</v>
      </c>
      <c r="Y38" s="2">
        <f t="shared" si="7"/>
        <v>55.000000000000007</v>
      </c>
      <c r="Z38" s="2">
        <f t="shared" si="8"/>
        <v>450</v>
      </c>
      <c r="AA38" s="2">
        <f t="shared" si="9"/>
        <v>4500</v>
      </c>
      <c r="AB38" s="2">
        <f t="shared" si="10"/>
        <v>10000</v>
      </c>
      <c r="AC38" s="2">
        <f t="shared" si="11"/>
        <v>37.5</v>
      </c>
      <c r="AD38" s="2">
        <f t="shared" si="0"/>
        <v>37.5</v>
      </c>
      <c r="AE38" s="13">
        <f t="shared" si="14"/>
        <v>60.757792432576423</v>
      </c>
      <c r="AF38" s="10">
        <f t="shared" si="15"/>
        <v>0.47619047619047616</v>
      </c>
      <c r="AG38" s="10">
        <f t="shared" si="16"/>
        <v>613.89417989417984</v>
      </c>
      <c r="AH38" s="10">
        <f t="shared" si="17"/>
        <v>21000</v>
      </c>
      <c r="AI38" s="10">
        <f t="shared" si="18"/>
        <v>104761904.76190476</v>
      </c>
      <c r="AJ38" s="10">
        <f t="shared" si="19"/>
        <v>181000</v>
      </c>
      <c r="AK38" s="10">
        <f t="shared" si="20"/>
        <v>114912110000.00002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54.17800909934234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180000</v>
      </c>
      <c r="T3" s="2">
        <f>LOOKUP(D3,$AY$20:$BA$20,$AY$23:$BA$23)</f>
        <v>1800</v>
      </c>
      <c r="U3" s="2">
        <f>LOOKUP(E3,$AY$20:$BA$20,$AY$24:$BA$24)</f>
        <v>18000</v>
      </c>
      <c r="V3" s="2">
        <f>LOOKUP(F3,$AY$20:$BA$20,$AY$25:$BA$25)</f>
        <v>180000</v>
      </c>
      <c r="W3" s="2">
        <f>LOOKUP(G3,$AY$20:$BA$20,$AY$26:$BA$26)</f>
        <v>1800</v>
      </c>
      <c r="X3" s="2">
        <f>LOOKUP(H3,$AY$20:$BA$20,$AY$27:$BA$27)</f>
        <v>18000</v>
      </c>
      <c r="Y3" s="2">
        <f>LOOKUP(I3,$AY$20:$BA$20,$AY$28:$BA$28)</f>
        <v>450</v>
      </c>
      <c r="Z3" s="2">
        <f>LOOKUP(J3,$AY$20:$BA$20,$AY$29:$BA$29)</f>
        <v>4500</v>
      </c>
      <c r="AA3" s="2">
        <f>LOOKUP(K3,$AY$20:$BA$20,$AY$30:$BA$30)</f>
        <v>45</v>
      </c>
      <c r="AB3" s="2">
        <f>LOOKUP(L3,$AY$20:$BA$20,$AY$31:$BA$31)</f>
        <v>12.5</v>
      </c>
      <c r="AC3" s="2">
        <f>LOOKUP(M3,$AY$20:$BA$20,$AY$32:$BA$32)</f>
        <v>250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319.04261420539177</v>
      </c>
      <c r="AF3" s="10">
        <f>S3/(R3+S3)</f>
        <v>0.5</v>
      </c>
      <c r="AG3" s="10">
        <f>(((R3*S3)/(R3+S3)+T3)/AC3/AD3)+Z3</f>
        <v>4529.3760000000002</v>
      </c>
      <c r="AH3" s="10">
        <f>V3+X3*0.5</f>
        <v>189000</v>
      </c>
      <c r="AI3" s="10">
        <f>(R3*S3)*AB3/(R3+S3)</f>
        <v>1125000</v>
      </c>
      <c r="AJ3" s="10">
        <f>W3+X3*0.5</f>
        <v>10800</v>
      </c>
      <c r="AK3" s="10">
        <f>(AH3+AJ3)*(1+AB3)*Y3+AH3*AJ3</f>
        <v>3254985000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500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448.70992432534598</v>
      </c>
      <c r="AF4" s="10">
        <f>S4/(R4+S4)</f>
        <v>0.5</v>
      </c>
      <c r="AG4" s="10">
        <f>(((R4*S4)/(R4+S4)+T4)/AC4/AD4)+Z4</f>
        <v>5016.32</v>
      </c>
      <c r="AH4" s="10">
        <f>V4+X4*0.5</f>
        <v>210000</v>
      </c>
      <c r="AI4" s="10">
        <f>(R4*S4)*AB4/(R4+S4)</f>
        <v>2500000</v>
      </c>
      <c r="AJ4" s="10">
        <f>W4+X4*0.5</f>
        <v>12000</v>
      </c>
      <c r="AK4" s="10">
        <f>(AH4+AJ4)*(1+AB4)*Y4+AH4*AJ4</f>
        <v>5406000000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6774646.9843679527</v>
      </c>
      <c r="AQ4" s="22">
        <f>AP4/AO4</f>
        <v>6774646.9843679527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220000.00000000003</v>
      </c>
      <c r="T5" s="2">
        <f t="shared" si="2"/>
        <v>2200</v>
      </c>
      <c r="U5" s="2">
        <f t="shared" si="3"/>
        <v>22000</v>
      </c>
      <c r="V5" s="2">
        <f t="shared" si="4"/>
        <v>220000.00000000003</v>
      </c>
      <c r="W5" s="2">
        <f t="shared" si="5"/>
        <v>2200</v>
      </c>
      <c r="X5" s="2">
        <f t="shared" si="6"/>
        <v>22000</v>
      </c>
      <c r="Y5" s="2">
        <f t="shared" si="7"/>
        <v>550</v>
      </c>
      <c r="Z5" s="2">
        <f t="shared" si="8"/>
        <v>5500</v>
      </c>
      <c r="AA5" s="2">
        <f t="shared" si="9"/>
        <v>55.000000000000007</v>
      </c>
      <c r="AB5" s="2">
        <f t="shared" si="10"/>
        <v>37.5</v>
      </c>
      <c r="AC5" s="2">
        <f t="shared" si="11"/>
        <v>750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544.57379845341734</v>
      </c>
      <c r="AF5" s="10">
        <f t="shared" ref="AF5:AF38" si="15">S5/(R5+S5)</f>
        <v>0.5</v>
      </c>
      <c r="AG5" s="10">
        <f t="shared" ref="AG5:AG38" si="16">(((R5*S5)/(R5+S5)+T5)/AC5/AD5)+Z5</f>
        <v>5511.9679999999998</v>
      </c>
      <c r="AH5" s="10">
        <f t="shared" ref="AH5:AH38" si="17">V5+X5*0.5</f>
        <v>231000.00000000003</v>
      </c>
      <c r="AI5" s="10">
        <f t="shared" ref="AI5:AI38" si="18">(R5*S5)*AB5/(R5+S5)</f>
        <v>4125000.0000000005</v>
      </c>
      <c r="AJ5" s="10">
        <f t="shared" ref="AJ5:AJ38" si="19">W5+X5*0.5</f>
        <v>13200</v>
      </c>
      <c r="AK5" s="10">
        <f t="shared" ref="AK5:AK38" si="20">(AH5+AJ5)*(1+AB5)*Y5+AH5*AJ5</f>
        <v>8220135000.0000019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258053.12085361499</v>
      </c>
      <c r="AQ5" s="25">
        <f>AP5/AO5</f>
        <v>7372.9463101032852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180000</v>
      </c>
      <c r="T6" s="2">
        <f t="shared" si="2"/>
        <v>1800</v>
      </c>
      <c r="U6" s="2">
        <f t="shared" si="3"/>
        <v>18000</v>
      </c>
      <c r="V6" s="2">
        <f t="shared" si="4"/>
        <v>200000</v>
      </c>
      <c r="W6" s="2">
        <f t="shared" si="5"/>
        <v>2000</v>
      </c>
      <c r="X6" s="2">
        <f t="shared" si="6"/>
        <v>20000</v>
      </c>
      <c r="Y6" s="2">
        <f t="shared" si="7"/>
        <v>500</v>
      </c>
      <c r="Z6" s="2">
        <f t="shared" si="8"/>
        <v>5500</v>
      </c>
      <c r="AA6" s="2">
        <f t="shared" si="9"/>
        <v>55.000000000000007</v>
      </c>
      <c r="AB6" s="2">
        <f t="shared" si="10"/>
        <v>37.5</v>
      </c>
      <c r="AC6" s="2">
        <f t="shared" si="11"/>
        <v>750</v>
      </c>
      <c r="AD6" s="2">
        <f t="shared" si="0"/>
        <v>12.5</v>
      </c>
      <c r="AE6" s="13">
        <f t="shared" si="14"/>
        <v>464.57719968908441</v>
      </c>
      <c r="AF6" s="10">
        <f t="shared" si="15"/>
        <v>0.5</v>
      </c>
      <c r="AG6" s="10">
        <f t="shared" si="16"/>
        <v>5509.7920000000004</v>
      </c>
      <c r="AH6" s="10">
        <f t="shared" si="17"/>
        <v>210000</v>
      </c>
      <c r="AI6" s="10">
        <f t="shared" si="18"/>
        <v>3375000</v>
      </c>
      <c r="AJ6" s="10">
        <f t="shared" si="19"/>
        <v>12000</v>
      </c>
      <c r="AK6" s="10">
        <f t="shared" si="20"/>
        <v>6793500000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7032700.1052215677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200000</v>
      </c>
      <c r="T7" s="2">
        <f t="shared" si="2"/>
        <v>2000</v>
      </c>
      <c r="U7" s="2">
        <f t="shared" si="3"/>
        <v>20000</v>
      </c>
      <c r="V7" s="2">
        <f t="shared" si="4"/>
        <v>220000.00000000003</v>
      </c>
      <c r="W7" s="2">
        <f t="shared" si="5"/>
        <v>2200</v>
      </c>
      <c r="X7" s="2">
        <f t="shared" si="6"/>
        <v>22000</v>
      </c>
      <c r="Y7" s="2">
        <f t="shared" si="7"/>
        <v>550</v>
      </c>
      <c r="Z7" s="2">
        <f t="shared" si="8"/>
        <v>4500</v>
      </c>
      <c r="AA7" s="2">
        <f t="shared" si="9"/>
        <v>45</v>
      </c>
      <c r="AB7" s="2">
        <f t="shared" si="10"/>
        <v>12.5</v>
      </c>
      <c r="AC7" s="2">
        <f t="shared" si="11"/>
        <v>250</v>
      </c>
      <c r="AD7" s="2">
        <f t="shared" si="0"/>
        <v>12.5</v>
      </c>
      <c r="AE7" s="13">
        <f t="shared" si="14"/>
        <v>344.18823640879691</v>
      </c>
      <c r="AF7" s="10">
        <f t="shared" si="15"/>
        <v>0.5</v>
      </c>
      <c r="AG7" s="10">
        <f t="shared" si="16"/>
        <v>4532.6400000000003</v>
      </c>
      <c r="AH7" s="10">
        <f t="shared" si="17"/>
        <v>231000.00000000003</v>
      </c>
      <c r="AI7" s="10">
        <f t="shared" si="18"/>
        <v>1250000</v>
      </c>
      <c r="AJ7" s="10">
        <f t="shared" si="19"/>
        <v>13200</v>
      </c>
      <c r="AK7" s="10">
        <f t="shared" si="20"/>
        <v>4862385000.000001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220000.00000000003</v>
      </c>
      <c r="T8" s="2">
        <f t="shared" si="2"/>
        <v>2200</v>
      </c>
      <c r="U8" s="2">
        <f t="shared" si="3"/>
        <v>22000</v>
      </c>
      <c r="V8" s="2">
        <f t="shared" si="4"/>
        <v>180000</v>
      </c>
      <c r="W8" s="2">
        <f t="shared" si="5"/>
        <v>1800</v>
      </c>
      <c r="X8" s="2">
        <f t="shared" si="6"/>
        <v>18000</v>
      </c>
      <c r="Y8" s="2">
        <f t="shared" si="7"/>
        <v>450</v>
      </c>
      <c r="Z8" s="2">
        <f t="shared" si="8"/>
        <v>5000</v>
      </c>
      <c r="AA8" s="2">
        <f t="shared" si="9"/>
        <v>50</v>
      </c>
      <c r="AB8" s="2">
        <f t="shared" si="10"/>
        <v>25</v>
      </c>
      <c r="AC8" s="2">
        <f t="shared" si="11"/>
        <v>500</v>
      </c>
      <c r="AD8" s="2">
        <f t="shared" si="0"/>
        <v>12.5</v>
      </c>
      <c r="AE8" s="13">
        <f t="shared" si="14"/>
        <v>479.95268731548691</v>
      </c>
      <c r="AF8" s="10">
        <f t="shared" si="15"/>
        <v>0.5</v>
      </c>
      <c r="AG8" s="10">
        <f t="shared" si="16"/>
        <v>5017.9520000000002</v>
      </c>
      <c r="AH8" s="10">
        <f t="shared" si="17"/>
        <v>189000</v>
      </c>
      <c r="AI8" s="10">
        <f t="shared" si="18"/>
        <v>2750000.0000000009</v>
      </c>
      <c r="AJ8" s="10">
        <f t="shared" si="19"/>
        <v>10800</v>
      </c>
      <c r="AK8" s="10">
        <f t="shared" si="20"/>
        <v>4378860000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180000</v>
      </c>
      <c r="T9" s="2">
        <f t="shared" si="2"/>
        <v>2000</v>
      </c>
      <c r="U9" s="2">
        <f t="shared" si="3"/>
        <v>22000</v>
      </c>
      <c r="V9" s="2">
        <f t="shared" si="4"/>
        <v>180000</v>
      </c>
      <c r="W9" s="2">
        <f t="shared" si="5"/>
        <v>2000</v>
      </c>
      <c r="X9" s="2">
        <f t="shared" si="6"/>
        <v>22000</v>
      </c>
      <c r="Y9" s="2">
        <f t="shared" si="7"/>
        <v>550</v>
      </c>
      <c r="Z9" s="2">
        <f t="shared" si="8"/>
        <v>4500</v>
      </c>
      <c r="AA9" s="2">
        <f t="shared" si="9"/>
        <v>50</v>
      </c>
      <c r="AB9" s="2">
        <f t="shared" si="10"/>
        <v>25</v>
      </c>
      <c r="AC9" s="2">
        <f t="shared" si="11"/>
        <v>750</v>
      </c>
      <c r="AD9" s="2">
        <f t="shared" si="0"/>
        <v>12.5</v>
      </c>
      <c r="AE9" s="13">
        <f t="shared" si="14"/>
        <v>451.47807534004011</v>
      </c>
      <c r="AF9" s="10">
        <f t="shared" si="15"/>
        <v>0.5</v>
      </c>
      <c r="AG9" s="10">
        <f t="shared" si="16"/>
        <v>4509.8133333333335</v>
      </c>
      <c r="AH9" s="10">
        <f t="shared" si="17"/>
        <v>191000</v>
      </c>
      <c r="AI9" s="10">
        <f t="shared" si="18"/>
        <v>2250000</v>
      </c>
      <c r="AJ9" s="10">
        <f t="shared" si="19"/>
        <v>13000</v>
      </c>
      <c r="AK9" s="10">
        <f t="shared" si="20"/>
        <v>5400200000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200000</v>
      </c>
      <c r="T10" s="2">
        <f t="shared" si="2"/>
        <v>2200</v>
      </c>
      <c r="U10" s="2">
        <f t="shared" si="3"/>
        <v>18000</v>
      </c>
      <c r="V10" s="2">
        <f t="shared" si="4"/>
        <v>200000</v>
      </c>
      <c r="W10" s="2">
        <f t="shared" si="5"/>
        <v>2200</v>
      </c>
      <c r="X10" s="2">
        <f t="shared" si="6"/>
        <v>18000</v>
      </c>
      <c r="Y10" s="2">
        <f t="shared" si="7"/>
        <v>450</v>
      </c>
      <c r="Z10" s="2">
        <f t="shared" si="8"/>
        <v>5000</v>
      </c>
      <c r="AA10" s="2">
        <f t="shared" si="9"/>
        <v>55.000000000000007</v>
      </c>
      <c r="AB10" s="2">
        <f t="shared" si="10"/>
        <v>37.5</v>
      </c>
      <c r="AC10" s="2">
        <f t="shared" si="11"/>
        <v>250</v>
      </c>
      <c r="AD10" s="2">
        <f t="shared" si="0"/>
        <v>12.5</v>
      </c>
      <c r="AE10" s="13">
        <f t="shared" si="14"/>
        <v>532.70692584011374</v>
      </c>
      <c r="AF10" s="10">
        <f t="shared" si="15"/>
        <v>0.5</v>
      </c>
      <c r="AG10" s="10">
        <f t="shared" si="16"/>
        <v>5032.7039999999997</v>
      </c>
      <c r="AH10" s="10">
        <f t="shared" si="17"/>
        <v>209000</v>
      </c>
      <c r="AI10" s="10">
        <f t="shared" si="18"/>
        <v>3750000</v>
      </c>
      <c r="AJ10" s="10">
        <f t="shared" si="19"/>
        <v>11200</v>
      </c>
      <c r="AK10" s="10">
        <f t="shared" si="20"/>
        <v>6155765000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220000.00000000003</v>
      </c>
      <c r="T11" s="2">
        <f t="shared" si="2"/>
        <v>1800</v>
      </c>
      <c r="U11" s="2">
        <f t="shared" si="3"/>
        <v>20000</v>
      </c>
      <c r="V11" s="2">
        <f t="shared" si="4"/>
        <v>220000.00000000003</v>
      </c>
      <c r="W11" s="2">
        <f t="shared" si="5"/>
        <v>1800</v>
      </c>
      <c r="X11" s="2">
        <f t="shared" si="6"/>
        <v>20000</v>
      </c>
      <c r="Y11" s="2">
        <f t="shared" si="7"/>
        <v>500</v>
      </c>
      <c r="Z11" s="2">
        <f t="shared" si="8"/>
        <v>5500</v>
      </c>
      <c r="AA11" s="2">
        <f t="shared" si="9"/>
        <v>45</v>
      </c>
      <c r="AB11" s="2">
        <f t="shared" si="10"/>
        <v>12.5</v>
      </c>
      <c r="AC11" s="2">
        <f t="shared" si="11"/>
        <v>500</v>
      </c>
      <c r="AD11" s="2">
        <f t="shared" si="0"/>
        <v>12.5</v>
      </c>
      <c r="AE11" s="13">
        <f t="shared" si="14"/>
        <v>323.17845965238439</v>
      </c>
      <c r="AF11" s="10">
        <f t="shared" si="15"/>
        <v>0.5</v>
      </c>
      <c r="AG11" s="10">
        <f t="shared" si="16"/>
        <v>5517.8879999999999</v>
      </c>
      <c r="AH11" s="10">
        <f t="shared" si="17"/>
        <v>230000.00000000003</v>
      </c>
      <c r="AI11" s="10">
        <f t="shared" si="18"/>
        <v>1375000.0000000005</v>
      </c>
      <c r="AJ11" s="10">
        <f t="shared" si="19"/>
        <v>11800</v>
      </c>
      <c r="AK11" s="10">
        <f t="shared" si="20"/>
        <v>4346150000.000001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27">
        <v>9</v>
      </c>
      <c r="BD11" s="27">
        <v>3</v>
      </c>
      <c r="BE11" s="27">
        <v>3</v>
      </c>
      <c r="BF11" s="27">
        <v>1</v>
      </c>
      <c r="BG11" s="27">
        <v>2</v>
      </c>
      <c r="BH11" s="27">
        <v>3</v>
      </c>
      <c r="BI11" s="27">
        <v>1</v>
      </c>
      <c r="BJ11" s="27">
        <v>2</v>
      </c>
      <c r="BK11" s="27">
        <v>2</v>
      </c>
      <c r="BL11" s="27">
        <v>3</v>
      </c>
      <c r="BM11" s="27">
        <v>1</v>
      </c>
      <c r="BN11" s="27">
        <v>1</v>
      </c>
      <c r="BO11" s="27">
        <v>2</v>
      </c>
      <c r="BP11" s="27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180000</v>
      </c>
      <c r="T12" s="2">
        <f t="shared" si="2"/>
        <v>2200</v>
      </c>
      <c r="U12" s="2">
        <f t="shared" si="3"/>
        <v>20000</v>
      </c>
      <c r="V12" s="2">
        <f t="shared" si="4"/>
        <v>180000</v>
      </c>
      <c r="W12" s="2">
        <f t="shared" si="5"/>
        <v>2200</v>
      </c>
      <c r="X12" s="2">
        <f t="shared" si="6"/>
        <v>20000</v>
      </c>
      <c r="Y12" s="2">
        <f t="shared" si="7"/>
        <v>550</v>
      </c>
      <c r="Z12" s="2">
        <f t="shared" si="8"/>
        <v>5000</v>
      </c>
      <c r="AA12" s="2">
        <f t="shared" si="9"/>
        <v>45</v>
      </c>
      <c r="AB12" s="2">
        <f t="shared" si="10"/>
        <v>37.5</v>
      </c>
      <c r="AC12" s="2">
        <f t="shared" si="11"/>
        <v>500</v>
      </c>
      <c r="AD12" s="2">
        <f t="shared" si="0"/>
        <v>12.5</v>
      </c>
      <c r="AE12" s="13">
        <f t="shared" si="14"/>
        <v>457.31504915914587</v>
      </c>
      <c r="AF12" s="10">
        <f t="shared" si="15"/>
        <v>0.5</v>
      </c>
      <c r="AG12" s="10">
        <f t="shared" si="16"/>
        <v>5014.7520000000004</v>
      </c>
      <c r="AH12" s="10">
        <f t="shared" si="17"/>
        <v>190000</v>
      </c>
      <c r="AI12" s="10">
        <f t="shared" si="18"/>
        <v>3375000</v>
      </c>
      <c r="AJ12" s="10">
        <f t="shared" si="19"/>
        <v>12200</v>
      </c>
      <c r="AK12" s="10">
        <f t="shared" si="20"/>
        <v>6599585000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200000</v>
      </c>
      <c r="T13" s="2">
        <f t="shared" si="2"/>
        <v>1800</v>
      </c>
      <c r="U13" s="2">
        <f t="shared" si="3"/>
        <v>22000</v>
      </c>
      <c r="V13" s="2">
        <f t="shared" si="4"/>
        <v>200000</v>
      </c>
      <c r="W13" s="2">
        <f t="shared" si="5"/>
        <v>1800</v>
      </c>
      <c r="X13" s="2">
        <f t="shared" si="6"/>
        <v>22000</v>
      </c>
      <c r="Y13" s="2">
        <f t="shared" si="7"/>
        <v>450</v>
      </c>
      <c r="Z13" s="2">
        <f t="shared" si="8"/>
        <v>5500</v>
      </c>
      <c r="AA13" s="2">
        <f t="shared" si="9"/>
        <v>50</v>
      </c>
      <c r="AB13" s="2">
        <f t="shared" si="10"/>
        <v>12.5</v>
      </c>
      <c r="AC13" s="2">
        <f t="shared" si="11"/>
        <v>750</v>
      </c>
      <c r="AD13" s="2">
        <f t="shared" si="0"/>
        <v>12.5</v>
      </c>
      <c r="AE13" s="13">
        <f t="shared" si="14"/>
        <v>293.54452989364927</v>
      </c>
      <c r="AF13" s="10">
        <f t="shared" si="15"/>
        <v>0.5</v>
      </c>
      <c r="AG13" s="10">
        <f t="shared" si="16"/>
        <v>5510.858666666667</v>
      </c>
      <c r="AH13" s="10">
        <f t="shared" si="17"/>
        <v>211000</v>
      </c>
      <c r="AI13" s="10">
        <f t="shared" si="18"/>
        <v>1250000</v>
      </c>
      <c r="AJ13" s="10">
        <f t="shared" si="19"/>
        <v>12800</v>
      </c>
      <c r="AK13" s="10">
        <f t="shared" si="20"/>
        <v>4060385000</v>
      </c>
      <c r="AL13" s="10">
        <f t="shared" si="21"/>
        <v>450.6</v>
      </c>
      <c r="AM13" s="12"/>
      <c r="AN13" s="26" t="s">
        <v>53</v>
      </c>
      <c r="AO13" s="12">
        <f>10*LOG((AP4-AQ5)/AO6/AQ5)</f>
        <v>14.064701912775586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220000.00000000003</v>
      </c>
      <c r="T14" s="2">
        <f t="shared" si="2"/>
        <v>2000</v>
      </c>
      <c r="U14" s="2">
        <f t="shared" si="3"/>
        <v>18000</v>
      </c>
      <c r="V14" s="2">
        <f t="shared" si="4"/>
        <v>220000.00000000003</v>
      </c>
      <c r="W14" s="2">
        <f t="shared" si="5"/>
        <v>2000</v>
      </c>
      <c r="X14" s="2">
        <f t="shared" si="6"/>
        <v>18000</v>
      </c>
      <c r="Y14" s="2">
        <f t="shared" si="7"/>
        <v>500</v>
      </c>
      <c r="Z14" s="2">
        <f t="shared" si="8"/>
        <v>4500</v>
      </c>
      <c r="AA14" s="2">
        <f t="shared" si="9"/>
        <v>55.000000000000007</v>
      </c>
      <c r="AB14" s="2">
        <f t="shared" si="10"/>
        <v>25</v>
      </c>
      <c r="AC14" s="2">
        <f t="shared" si="11"/>
        <v>250</v>
      </c>
      <c r="AD14" s="2">
        <f t="shared" si="0"/>
        <v>12.5</v>
      </c>
      <c r="AE14" s="13">
        <f t="shared" si="14"/>
        <v>569.20619339024699</v>
      </c>
      <c r="AF14" s="10">
        <f t="shared" si="15"/>
        <v>0.5</v>
      </c>
      <c r="AG14" s="10">
        <f t="shared" si="16"/>
        <v>4535.84</v>
      </c>
      <c r="AH14" s="10">
        <f t="shared" si="17"/>
        <v>229000.00000000003</v>
      </c>
      <c r="AI14" s="10">
        <f t="shared" si="18"/>
        <v>2750000.0000000009</v>
      </c>
      <c r="AJ14" s="10">
        <f t="shared" si="19"/>
        <v>11000</v>
      </c>
      <c r="AK14" s="10">
        <f t="shared" si="20"/>
        <v>5639000000.000001</v>
      </c>
      <c r="AL14" s="10">
        <f t="shared" si="21"/>
        <v>500.6</v>
      </c>
      <c r="AM14" s="12"/>
      <c r="AN14" s="26" t="s">
        <v>54</v>
      </c>
      <c r="AO14" s="12">
        <f>10*LOG((AP4-AQ5)/AO6)</f>
        <v>52.74111262653765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200000</v>
      </c>
      <c r="T15" s="2">
        <f t="shared" si="2"/>
        <v>2200</v>
      </c>
      <c r="U15" s="2">
        <f t="shared" si="3"/>
        <v>18000</v>
      </c>
      <c r="V15" s="2">
        <f t="shared" si="4"/>
        <v>220000.00000000003</v>
      </c>
      <c r="W15" s="2">
        <f t="shared" si="5"/>
        <v>2000</v>
      </c>
      <c r="X15" s="2">
        <f t="shared" si="6"/>
        <v>18000</v>
      </c>
      <c r="Y15" s="2">
        <f t="shared" si="7"/>
        <v>550</v>
      </c>
      <c r="Z15" s="2">
        <f t="shared" si="8"/>
        <v>5500</v>
      </c>
      <c r="AA15" s="2">
        <f t="shared" si="9"/>
        <v>50</v>
      </c>
      <c r="AB15" s="2">
        <f t="shared" si="10"/>
        <v>12.5</v>
      </c>
      <c r="AC15" s="2">
        <f t="shared" si="11"/>
        <v>500</v>
      </c>
      <c r="AD15" s="2">
        <f t="shared" si="0"/>
        <v>25</v>
      </c>
      <c r="AE15" s="13">
        <f t="shared" si="14"/>
        <v>329.53659230813821</v>
      </c>
      <c r="AF15" s="10">
        <f t="shared" si="15"/>
        <v>0.52631578947368418</v>
      </c>
      <c r="AG15" s="10">
        <f t="shared" si="16"/>
        <v>5507.7549473684212</v>
      </c>
      <c r="AH15" s="10">
        <f t="shared" si="17"/>
        <v>229000.00000000003</v>
      </c>
      <c r="AI15" s="10">
        <f t="shared" si="18"/>
        <v>1184210.5263157894</v>
      </c>
      <c r="AJ15" s="10">
        <f t="shared" si="19"/>
        <v>11000</v>
      </c>
      <c r="AK15" s="10">
        <f t="shared" si="20"/>
        <v>4301000000.000001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220000.00000000003</v>
      </c>
      <c r="T16" s="2">
        <f t="shared" si="2"/>
        <v>1800</v>
      </c>
      <c r="U16" s="2">
        <f t="shared" si="3"/>
        <v>20000</v>
      </c>
      <c r="V16" s="2">
        <f t="shared" si="4"/>
        <v>180000</v>
      </c>
      <c r="W16" s="2">
        <f t="shared" si="5"/>
        <v>2200</v>
      </c>
      <c r="X16" s="2">
        <f t="shared" si="6"/>
        <v>20000</v>
      </c>
      <c r="Y16" s="2">
        <f t="shared" si="7"/>
        <v>450</v>
      </c>
      <c r="Z16" s="2">
        <f t="shared" si="8"/>
        <v>4500</v>
      </c>
      <c r="AA16" s="2">
        <f t="shared" si="9"/>
        <v>55.000000000000007</v>
      </c>
      <c r="AB16" s="2">
        <f t="shared" si="10"/>
        <v>25</v>
      </c>
      <c r="AC16" s="2">
        <f t="shared" si="11"/>
        <v>750</v>
      </c>
      <c r="AD16" s="2">
        <f t="shared" si="0"/>
        <v>25</v>
      </c>
      <c r="AE16" s="13">
        <f t="shared" si="14"/>
        <v>503.59585817049651</v>
      </c>
      <c r="AF16" s="10">
        <f t="shared" si="15"/>
        <v>0.52380952380952384</v>
      </c>
      <c r="AG16" s="10">
        <f t="shared" si="16"/>
        <v>4505.6833015873017</v>
      </c>
      <c r="AH16" s="10">
        <f t="shared" si="17"/>
        <v>190000</v>
      </c>
      <c r="AI16" s="10">
        <f t="shared" si="18"/>
        <v>2619047.6190476194</v>
      </c>
      <c r="AJ16" s="10">
        <f t="shared" si="19"/>
        <v>12200</v>
      </c>
      <c r="AK16" s="10">
        <f t="shared" si="20"/>
        <v>4683740000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180000</v>
      </c>
      <c r="T17" s="2">
        <f t="shared" si="2"/>
        <v>2000</v>
      </c>
      <c r="U17" s="2">
        <f t="shared" si="3"/>
        <v>22000</v>
      </c>
      <c r="V17" s="2">
        <f t="shared" si="4"/>
        <v>200000</v>
      </c>
      <c r="W17" s="2">
        <f t="shared" si="5"/>
        <v>1800</v>
      </c>
      <c r="X17" s="2">
        <f t="shared" si="6"/>
        <v>22000</v>
      </c>
      <c r="Y17" s="2">
        <f t="shared" si="7"/>
        <v>500</v>
      </c>
      <c r="Z17" s="2">
        <f t="shared" si="8"/>
        <v>5000</v>
      </c>
      <c r="AA17" s="2">
        <f t="shared" si="9"/>
        <v>45</v>
      </c>
      <c r="AB17" s="2">
        <f t="shared" si="10"/>
        <v>37.5</v>
      </c>
      <c r="AC17" s="2">
        <f t="shared" si="11"/>
        <v>250</v>
      </c>
      <c r="AD17" s="2">
        <f t="shared" si="0"/>
        <v>25</v>
      </c>
      <c r="AE17" s="13">
        <f t="shared" si="14"/>
        <v>470.81788478221381</v>
      </c>
      <c r="AF17" s="10">
        <f t="shared" si="15"/>
        <v>0.45</v>
      </c>
      <c r="AG17" s="10">
        <f t="shared" si="16"/>
        <v>5016.16</v>
      </c>
      <c r="AH17" s="10">
        <f t="shared" si="17"/>
        <v>211000</v>
      </c>
      <c r="AI17" s="10">
        <f t="shared" si="18"/>
        <v>3712500.0000000005</v>
      </c>
      <c r="AJ17" s="10">
        <f t="shared" si="19"/>
        <v>12800</v>
      </c>
      <c r="AK17" s="10">
        <f t="shared" si="20"/>
        <v>7008950000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200000</v>
      </c>
      <c r="T18" s="2">
        <f t="shared" si="2"/>
        <v>2200</v>
      </c>
      <c r="U18" s="2">
        <f t="shared" si="3"/>
        <v>20000</v>
      </c>
      <c r="V18" s="2">
        <f t="shared" si="4"/>
        <v>180000</v>
      </c>
      <c r="W18" s="2">
        <f t="shared" si="5"/>
        <v>1800</v>
      </c>
      <c r="X18" s="2">
        <f t="shared" si="6"/>
        <v>22000</v>
      </c>
      <c r="Y18" s="2">
        <f t="shared" si="7"/>
        <v>500</v>
      </c>
      <c r="Z18" s="2">
        <f t="shared" si="8"/>
        <v>5500</v>
      </c>
      <c r="AA18" s="2">
        <f t="shared" si="9"/>
        <v>55.000000000000007</v>
      </c>
      <c r="AB18" s="2">
        <f t="shared" si="10"/>
        <v>25</v>
      </c>
      <c r="AC18" s="2">
        <f t="shared" si="11"/>
        <v>250</v>
      </c>
      <c r="AD18" s="2">
        <f t="shared" si="0"/>
        <v>25</v>
      </c>
      <c r="AE18" s="13">
        <f t="shared" si="14"/>
        <v>411.9198632810386</v>
      </c>
      <c r="AF18" s="10">
        <f t="shared" si="15"/>
        <v>0.52631578947368418</v>
      </c>
      <c r="AG18" s="10">
        <f t="shared" si="16"/>
        <v>5515.5098947368424</v>
      </c>
      <c r="AH18" s="10">
        <f t="shared" si="17"/>
        <v>191000</v>
      </c>
      <c r="AI18" s="10">
        <f t="shared" si="18"/>
        <v>2368421.0526315789</v>
      </c>
      <c r="AJ18" s="10">
        <f t="shared" si="19"/>
        <v>12800</v>
      </c>
      <c r="AK18" s="10">
        <f t="shared" si="20"/>
        <v>5094200000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220000.00000000003</v>
      </c>
      <c r="T19" s="2">
        <f t="shared" si="2"/>
        <v>1800</v>
      </c>
      <c r="U19" s="2">
        <f t="shared" si="3"/>
        <v>22000</v>
      </c>
      <c r="V19" s="2">
        <f t="shared" si="4"/>
        <v>200000</v>
      </c>
      <c r="W19" s="2">
        <f t="shared" si="5"/>
        <v>2000</v>
      </c>
      <c r="X19" s="2">
        <f t="shared" si="6"/>
        <v>18000</v>
      </c>
      <c r="Y19" s="2">
        <f t="shared" si="7"/>
        <v>550</v>
      </c>
      <c r="Z19" s="2">
        <f t="shared" si="8"/>
        <v>4500</v>
      </c>
      <c r="AA19" s="2">
        <f t="shared" si="9"/>
        <v>45</v>
      </c>
      <c r="AB19" s="2">
        <f t="shared" si="10"/>
        <v>37.5</v>
      </c>
      <c r="AC19" s="2">
        <f t="shared" si="11"/>
        <v>500</v>
      </c>
      <c r="AD19" s="2">
        <f t="shared" si="0"/>
        <v>25</v>
      </c>
      <c r="AE19" s="13">
        <f t="shared" si="14"/>
        <v>575.70938622738879</v>
      </c>
      <c r="AF19" s="10">
        <f t="shared" si="15"/>
        <v>0.52380952380952384</v>
      </c>
      <c r="AG19" s="10">
        <f t="shared" si="16"/>
        <v>4508.5249523809525</v>
      </c>
      <c r="AH19" s="10">
        <f t="shared" si="17"/>
        <v>209000</v>
      </c>
      <c r="AI19" s="10">
        <f t="shared" si="18"/>
        <v>3928571.4285714291</v>
      </c>
      <c r="AJ19" s="10">
        <f t="shared" si="19"/>
        <v>11000</v>
      </c>
      <c r="AK19" s="10">
        <f t="shared" si="20"/>
        <v>6957500000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180000</v>
      </c>
      <c r="T20" s="2">
        <f t="shared" si="2"/>
        <v>2000</v>
      </c>
      <c r="U20" s="2">
        <f t="shared" si="3"/>
        <v>18000</v>
      </c>
      <c r="V20" s="2">
        <f t="shared" si="4"/>
        <v>220000.00000000003</v>
      </c>
      <c r="W20" s="2">
        <f t="shared" si="5"/>
        <v>2200</v>
      </c>
      <c r="X20" s="2">
        <f t="shared" si="6"/>
        <v>20000</v>
      </c>
      <c r="Y20" s="2">
        <f t="shared" si="7"/>
        <v>450</v>
      </c>
      <c r="Z20" s="2">
        <f t="shared" si="8"/>
        <v>5000</v>
      </c>
      <c r="AA20" s="2">
        <f t="shared" si="9"/>
        <v>50</v>
      </c>
      <c r="AB20" s="2">
        <f t="shared" si="10"/>
        <v>12.5</v>
      </c>
      <c r="AC20" s="2">
        <f t="shared" si="11"/>
        <v>750</v>
      </c>
      <c r="AD20" s="2">
        <f t="shared" si="0"/>
        <v>25</v>
      </c>
      <c r="AE20" s="13">
        <f t="shared" si="14"/>
        <v>317.08072796499533</v>
      </c>
      <c r="AF20" s="10">
        <f t="shared" si="15"/>
        <v>0.45</v>
      </c>
      <c r="AG20" s="10">
        <f t="shared" si="16"/>
        <v>5005.3866666666663</v>
      </c>
      <c r="AH20" s="10">
        <f t="shared" si="17"/>
        <v>230000.00000000003</v>
      </c>
      <c r="AI20" s="10">
        <f t="shared" si="18"/>
        <v>1237500.0000000002</v>
      </c>
      <c r="AJ20" s="10">
        <f t="shared" si="19"/>
        <v>12200</v>
      </c>
      <c r="AK20" s="10">
        <f t="shared" si="20"/>
        <v>4277365000.000001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9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200000</v>
      </c>
      <c r="T21" s="2">
        <f t="shared" si="2"/>
        <v>1800</v>
      </c>
      <c r="U21" s="2">
        <f t="shared" si="3"/>
        <v>22000</v>
      </c>
      <c r="V21" s="2">
        <f t="shared" si="4"/>
        <v>220000.00000000003</v>
      </c>
      <c r="W21" s="2">
        <f t="shared" si="5"/>
        <v>2200</v>
      </c>
      <c r="X21" s="2">
        <f t="shared" si="6"/>
        <v>18000</v>
      </c>
      <c r="Y21" s="2">
        <f t="shared" si="7"/>
        <v>500</v>
      </c>
      <c r="Z21" s="2">
        <f t="shared" si="8"/>
        <v>5000</v>
      </c>
      <c r="AA21" s="2">
        <f t="shared" si="9"/>
        <v>45</v>
      </c>
      <c r="AB21" s="2">
        <f t="shared" si="10"/>
        <v>25</v>
      </c>
      <c r="AC21" s="2">
        <f t="shared" si="11"/>
        <v>750</v>
      </c>
      <c r="AD21" s="2">
        <f t="shared" si="0"/>
        <v>25</v>
      </c>
      <c r="AE21" s="13">
        <f t="shared" si="14"/>
        <v>418.64995137046168</v>
      </c>
      <c r="AF21" s="10">
        <f t="shared" si="15"/>
        <v>0.52631578947368418</v>
      </c>
      <c r="AG21" s="10">
        <f t="shared" si="16"/>
        <v>5005.1486315789471</v>
      </c>
      <c r="AH21" s="10">
        <f t="shared" si="17"/>
        <v>229000.00000000003</v>
      </c>
      <c r="AI21" s="10">
        <f t="shared" si="18"/>
        <v>2368421.0526315789</v>
      </c>
      <c r="AJ21" s="10">
        <f t="shared" si="19"/>
        <v>11200</v>
      </c>
      <c r="AK21" s="10">
        <f t="shared" si="20"/>
        <v>5687400000.000001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LOOKUP(BD11,$AY$3:$BA$3,AY4:BA4)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220000.00000000003</v>
      </c>
      <c r="T22" s="2">
        <f t="shared" si="2"/>
        <v>2000</v>
      </c>
      <c r="U22" s="2">
        <f t="shared" si="3"/>
        <v>18000</v>
      </c>
      <c r="V22" s="2">
        <f t="shared" si="4"/>
        <v>180000</v>
      </c>
      <c r="W22" s="2">
        <f t="shared" si="5"/>
        <v>1800</v>
      </c>
      <c r="X22" s="2">
        <f t="shared" si="6"/>
        <v>20000</v>
      </c>
      <c r="Y22" s="2">
        <f t="shared" si="7"/>
        <v>550</v>
      </c>
      <c r="Z22" s="2">
        <f t="shared" si="8"/>
        <v>5500</v>
      </c>
      <c r="AA22" s="2">
        <f t="shared" si="9"/>
        <v>50</v>
      </c>
      <c r="AB22" s="2">
        <f t="shared" si="10"/>
        <v>37.5</v>
      </c>
      <c r="AC22" s="2">
        <f t="shared" si="11"/>
        <v>250</v>
      </c>
      <c r="AD22" s="2">
        <f t="shared" si="0"/>
        <v>25</v>
      </c>
      <c r="AE22" s="13">
        <f t="shared" si="14"/>
        <v>511.3518968469557</v>
      </c>
      <c r="AF22" s="10">
        <f t="shared" si="15"/>
        <v>0.52380952380952384</v>
      </c>
      <c r="AG22" s="10">
        <f t="shared" si="16"/>
        <v>5517.0819047619052</v>
      </c>
      <c r="AH22" s="10">
        <f t="shared" si="17"/>
        <v>190000</v>
      </c>
      <c r="AI22" s="10">
        <f t="shared" si="18"/>
        <v>3928571.4285714291</v>
      </c>
      <c r="AJ22" s="10">
        <f t="shared" si="19"/>
        <v>11800</v>
      </c>
      <c r="AK22" s="10">
        <f t="shared" si="20"/>
        <v>6515115000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LOOKUP(BE11,$AY$3:$BA$3,AY5:BA5)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180000</v>
      </c>
      <c r="T23" s="2">
        <f t="shared" si="2"/>
        <v>2200</v>
      </c>
      <c r="U23" s="2">
        <f t="shared" si="3"/>
        <v>20000</v>
      </c>
      <c r="V23" s="2">
        <f t="shared" si="4"/>
        <v>200000</v>
      </c>
      <c r="W23" s="2">
        <f t="shared" si="5"/>
        <v>2000</v>
      </c>
      <c r="X23" s="2">
        <f t="shared" si="6"/>
        <v>22000</v>
      </c>
      <c r="Y23" s="2">
        <f t="shared" si="7"/>
        <v>450</v>
      </c>
      <c r="Z23" s="2">
        <f t="shared" si="8"/>
        <v>4500</v>
      </c>
      <c r="AA23" s="2">
        <f t="shared" si="9"/>
        <v>55.000000000000007</v>
      </c>
      <c r="AB23" s="2">
        <f t="shared" si="10"/>
        <v>12.5</v>
      </c>
      <c r="AC23" s="2">
        <f t="shared" si="11"/>
        <v>500</v>
      </c>
      <c r="AD23" s="2">
        <f t="shared" si="0"/>
        <v>25</v>
      </c>
      <c r="AE23" s="13">
        <f t="shared" si="14"/>
        <v>345.49621947112735</v>
      </c>
      <c r="AF23" s="10">
        <f t="shared" si="15"/>
        <v>0.45</v>
      </c>
      <c r="AG23" s="10">
        <f t="shared" si="16"/>
        <v>4508.0959999999995</v>
      </c>
      <c r="AH23" s="10">
        <f t="shared" si="17"/>
        <v>211000</v>
      </c>
      <c r="AI23" s="10">
        <f t="shared" si="18"/>
        <v>1237500.0000000002</v>
      </c>
      <c r="AJ23" s="10">
        <f t="shared" si="19"/>
        <v>13000</v>
      </c>
      <c r="AK23" s="10">
        <f t="shared" si="20"/>
        <v>4103800000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LOOKUP(BF11,$AY$3:$BA$3,AY6:BA6)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200000</v>
      </c>
      <c r="T24" s="2">
        <f t="shared" si="2"/>
        <v>2000</v>
      </c>
      <c r="U24" s="2">
        <f t="shared" si="3"/>
        <v>22000</v>
      </c>
      <c r="V24" s="2">
        <f t="shared" si="4"/>
        <v>220000.00000000003</v>
      </c>
      <c r="W24" s="2">
        <f t="shared" si="5"/>
        <v>1800</v>
      </c>
      <c r="X24" s="2">
        <f t="shared" si="6"/>
        <v>20000</v>
      </c>
      <c r="Y24" s="2">
        <f t="shared" si="7"/>
        <v>450</v>
      </c>
      <c r="Z24" s="2">
        <f t="shared" si="8"/>
        <v>4500</v>
      </c>
      <c r="AA24" s="2">
        <f t="shared" si="9"/>
        <v>55.000000000000007</v>
      </c>
      <c r="AB24" s="2">
        <f t="shared" si="10"/>
        <v>37.5</v>
      </c>
      <c r="AC24" s="2">
        <f t="shared" si="11"/>
        <v>500</v>
      </c>
      <c r="AD24" s="2">
        <f t="shared" si="0"/>
        <v>25</v>
      </c>
      <c r="AE24" s="13">
        <f t="shared" si="14"/>
        <v>548.21247461424264</v>
      </c>
      <c r="AF24" s="10">
        <f t="shared" si="15"/>
        <v>0.52631578947368418</v>
      </c>
      <c r="AG24" s="10">
        <f t="shared" si="16"/>
        <v>4507.7389473684207</v>
      </c>
      <c r="AH24" s="10">
        <f t="shared" si="17"/>
        <v>230000.00000000003</v>
      </c>
      <c r="AI24" s="10">
        <f t="shared" si="18"/>
        <v>3552631.5789473685</v>
      </c>
      <c r="AJ24" s="10">
        <f t="shared" si="19"/>
        <v>11800</v>
      </c>
      <c r="AK24" s="10">
        <f t="shared" si="20"/>
        <v>6903185000.0000019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LOOKUP(BG11,$AY$3:$BA$3,AY7:BA7)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220000.00000000003</v>
      </c>
      <c r="T25" s="2">
        <f t="shared" si="2"/>
        <v>2200</v>
      </c>
      <c r="U25" s="2">
        <f t="shared" si="3"/>
        <v>18000</v>
      </c>
      <c r="V25" s="2">
        <f t="shared" si="4"/>
        <v>180000</v>
      </c>
      <c r="W25" s="2">
        <f t="shared" si="5"/>
        <v>2000</v>
      </c>
      <c r="X25" s="2">
        <f t="shared" si="6"/>
        <v>22000</v>
      </c>
      <c r="Y25" s="2">
        <f t="shared" si="7"/>
        <v>500</v>
      </c>
      <c r="Z25" s="2">
        <f t="shared" si="8"/>
        <v>5000</v>
      </c>
      <c r="AA25" s="2">
        <f t="shared" si="9"/>
        <v>45</v>
      </c>
      <c r="AB25" s="2">
        <f t="shared" si="10"/>
        <v>12.5</v>
      </c>
      <c r="AC25" s="2">
        <f t="shared" si="11"/>
        <v>750</v>
      </c>
      <c r="AD25" s="2">
        <f t="shared" si="0"/>
        <v>25</v>
      </c>
      <c r="AE25" s="13">
        <f t="shared" si="14"/>
        <v>320.30205498221562</v>
      </c>
      <c r="AF25" s="10">
        <f t="shared" si="15"/>
        <v>0.52380952380952384</v>
      </c>
      <c r="AG25" s="10">
        <f t="shared" si="16"/>
        <v>5005.7046349206348</v>
      </c>
      <c r="AH25" s="10">
        <f t="shared" si="17"/>
        <v>191000</v>
      </c>
      <c r="AI25" s="10">
        <f t="shared" si="18"/>
        <v>1309523.8095238097</v>
      </c>
      <c r="AJ25" s="10">
        <f t="shared" si="19"/>
        <v>13000</v>
      </c>
      <c r="AK25" s="10">
        <f t="shared" si="20"/>
        <v>3860000000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LOOKUP(BH11,$AY$3:$BA$3,AY8:BA8)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180000</v>
      </c>
      <c r="T26" s="2">
        <f t="shared" si="2"/>
        <v>1800</v>
      </c>
      <c r="U26" s="2">
        <f t="shared" si="3"/>
        <v>20000</v>
      </c>
      <c r="V26" s="2">
        <f t="shared" si="4"/>
        <v>200000</v>
      </c>
      <c r="W26" s="2">
        <f t="shared" si="5"/>
        <v>2200</v>
      </c>
      <c r="X26" s="2">
        <f t="shared" si="6"/>
        <v>18000</v>
      </c>
      <c r="Y26" s="2">
        <f t="shared" si="7"/>
        <v>550</v>
      </c>
      <c r="Z26" s="2">
        <f t="shared" si="8"/>
        <v>5500</v>
      </c>
      <c r="AA26" s="2">
        <f t="shared" si="9"/>
        <v>50</v>
      </c>
      <c r="AB26" s="2">
        <f t="shared" si="10"/>
        <v>25</v>
      </c>
      <c r="AC26" s="2">
        <f t="shared" si="11"/>
        <v>250</v>
      </c>
      <c r="AD26" s="2">
        <f t="shared" si="0"/>
        <v>25</v>
      </c>
      <c r="AE26" s="13">
        <f t="shared" si="14"/>
        <v>440.22625536845879</v>
      </c>
      <c r="AF26" s="10">
        <f t="shared" si="15"/>
        <v>0.45</v>
      </c>
      <c r="AG26" s="10">
        <f t="shared" si="16"/>
        <v>5516.1279999999997</v>
      </c>
      <c r="AH26" s="10">
        <f t="shared" si="17"/>
        <v>209000</v>
      </c>
      <c r="AI26" s="10">
        <f t="shared" si="18"/>
        <v>2475000.0000000005</v>
      </c>
      <c r="AJ26" s="10">
        <f t="shared" si="19"/>
        <v>11200</v>
      </c>
      <c r="AK26" s="10">
        <f t="shared" si="20"/>
        <v>5489660000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LOOKUP(BI11,$AY$3:$BA$3,AY9:BA9)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220000.00000000003</v>
      </c>
      <c r="T27" s="2">
        <f t="shared" si="2"/>
        <v>2000</v>
      </c>
      <c r="U27" s="2">
        <f t="shared" si="3"/>
        <v>18000</v>
      </c>
      <c r="V27" s="2">
        <f t="shared" si="4"/>
        <v>200000</v>
      </c>
      <c r="W27" s="2">
        <f t="shared" si="5"/>
        <v>2200</v>
      </c>
      <c r="X27" s="2">
        <f t="shared" si="6"/>
        <v>22000</v>
      </c>
      <c r="Y27" s="2">
        <f t="shared" si="7"/>
        <v>450</v>
      </c>
      <c r="Z27" s="2">
        <f t="shared" si="8"/>
        <v>5500</v>
      </c>
      <c r="AA27" s="2">
        <f t="shared" si="9"/>
        <v>45</v>
      </c>
      <c r="AB27" s="2">
        <f t="shared" si="10"/>
        <v>25</v>
      </c>
      <c r="AC27" s="2">
        <f t="shared" si="11"/>
        <v>500</v>
      </c>
      <c r="AD27" s="2">
        <f t="shared" si="0"/>
        <v>37.5</v>
      </c>
      <c r="AE27" s="13">
        <f t="shared" si="14"/>
        <v>365.37940668776366</v>
      </c>
      <c r="AF27" s="10">
        <f t="shared" si="15"/>
        <v>0.55000000000000004</v>
      </c>
      <c r="AG27" s="10">
        <f t="shared" si="16"/>
        <v>5505.3866666666663</v>
      </c>
      <c r="AH27" s="10">
        <f t="shared" si="17"/>
        <v>211000</v>
      </c>
      <c r="AI27" s="10">
        <f t="shared" si="18"/>
        <v>2475000.0000000005</v>
      </c>
      <c r="AJ27" s="10">
        <f t="shared" si="19"/>
        <v>13200</v>
      </c>
      <c r="AK27" s="10">
        <f t="shared" si="20"/>
        <v>5408340000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LOOKUP(BJ11,$AY$3:$BA$3,AY10:BA10)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180000</v>
      </c>
      <c r="T28" s="2">
        <f t="shared" si="2"/>
        <v>2200</v>
      </c>
      <c r="U28" s="2">
        <f t="shared" si="3"/>
        <v>20000</v>
      </c>
      <c r="V28" s="2">
        <f t="shared" si="4"/>
        <v>220000.00000000003</v>
      </c>
      <c r="W28" s="2">
        <f t="shared" si="5"/>
        <v>1800</v>
      </c>
      <c r="X28" s="2">
        <f t="shared" si="6"/>
        <v>18000</v>
      </c>
      <c r="Y28" s="2">
        <f t="shared" si="7"/>
        <v>500</v>
      </c>
      <c r="Z28" s="2">
        <f t="shared" si="8"/>
        <v>4500</v>
      </c>
      <c r="AA28" s="2">
        <f t="shared" si="9"/>
        <v>50</v>
      </c>
      <c r="AB28" s="2">
        <f t="shared" si="10"/>
        <v>37.5</v>
      </c>
      <c r="AC28" s="2">
        <f t="shared" si="11"/>
        <v>750</v>
      </c>
      <c r="AD28" s="2">
        <f t="shared" si="0"/>
        <v>37.5</v>
      </c>
      <c r="AE28" s="13">
        <f t="shared" si="14"/>
        <v>553.96787813729225</v>
      </c>
      <c r="AF28" s="10">
        <f t="shared" si="15"/>
        <v>0.47368421052631576</v>
      </c>
      <c r="AG28" s="10">
        <f t="shared" si="16"/>
        <v>4503.4466432748541</v>
      </c>
      <c r="AH28" s="10">
        <f t="shared" si="17"/>
        <v>229000.00000000003</v>
      </c>
      <c r="AI28" s="10">
        <f t="shared" si="18"/>
        <v>3552631.5789473685</v>
      </c>
      <c r="AJ28" s="10">
        <f t="shared" si="19"/>
        <v>10800</v>
      </c>
      <c r="AK28" s="10">
        <f t="shared" si="20"/>
        <v>7089350000.0000019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LOOKUP(BK11,$AY$3:$BA$3,AY11:BA11)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200000</v>
      </c>
      <c r="T29" s="2">
        <f t="shared" si="2"/>
        <v>1800</v>
      </c>
      <c r="U29" s="2">
        <f t="shared" si="3"/>
        <v>22000</v>
      </c>
      <c r="V29" s="2">
        <f t="shared" si="4"/>
        <v>180000</v>
      </c>
      <c r="W29" s="2">
        <f t="shared" si="5"/>
        <v>2000</v>
      </c>
      <c r="X29" s="2">
        <f t="shared" si="6"/>
        <v>20000</v>
      </c>
      <c r="Y29" s="2">
        <f t="shared" si="7"/>
        <v>550</v>
      </c>
      <c r="Z29" s="2">
        <f t="shared" si="8"/>
        <v>5000</v>
      </c>
      <c r="AA29" s="2">
        <f t="shared" si="9"/>
        <v>55.000000000000007</v>
      </c>
      <c r="AB29" s="2">
        <f t="shared" si="10"/>
        <v>12.5</v>
      </c>
      <c r="AC29" s="2">
        <f t="shared" si="11"/>
        <v>250</v>
      </c>
      <c r="AD29" s="2">
        <f t="shared" si="0"/>
        <v>37.5</v>
      </c>
      <c r="AE29" s="13">
        <f t="shared" si="14"/>
        <v>381.37980693879871</v>
      </c>
      <c r="AF29" s="10">
        <f t="shared" si="15"/>
        <v>0.47619047619047616</v>
      </c>
      <c r="AG29" s="10">
        <f t="shared" si="16"/>
        <v>5011.3666031746034</v>
      </c>
      <c r="AH29" s="10">
        <f t="shared" si="17"/>
        <v>190000</v>
      </c>
      <c r="AI29" s="10">
        <f t="shared" si="18"/>
        <v>1309523.8095238097</v>
      </c>
      <c r="AJ29" s="10">
        <f t="shared" si="19"/>
        <v>12000</v>
      </c>
      <c r="AK29" s="10">
        <f t="shared" si="20"/>
        <v>3779850000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LOOKUP(BL11,$AY$3:$BA$3,AY12:BA12)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220000.00000000003</v>
      </c>
      <c r="T30" s="2">
        <f t="shared" si="2"/>
        <v>2000</v>
      </c>
      <c r="U30" s="2">
        <f t="shared" si="3"/>
        <v>20000</v>
      </c>
      <c r="V30" s="2">
        <f t="shared" si="4"/>
        <v>200000</v>
      </c>
      <c r="W30" s="2">
        <f t="shared" si="5"/>
        <v>1800</v>
      </c>
      <c r="X30" s="2">
        <f t="shared" si="6"/>
        <v>18000</v>
      </c>
      <c r="Y30" s="2">
        <f t="shared" si="7"/>
        <v>550</v>
      </c>
      <c r="Z30" s="2">
        <f t="shared" si="8"/>
        <v>5000</v>
      </c>
      <c r="AA30" s="2">
        <f t="shared" si="9"/>
        <v>55.000000000000007</v>
      </c>
      <c r="AB30" s="2">
        <f t="shared" si="10"/>
        <v>12.5</v>
      </c>
      <c r="AC30" s="2">
        <f t="shared" si="11"/>
        <v>750</v>
      </c>
      <c r="AD30" s="2">
        <f t="shared" si="0"/>
        <v>37.5</v>
      </c>
      <c r="AE30" s="13">
        <f t="shared" si="14"/>
        <v>383.74764286922323</v>
      </c>
      <c r="AF30" s="10">
        <f t="shared" si="15"/>
        <v>0.55000000000000004</v>
      </c>
      <c r="AG30" s="10">
        <f t="shared" si="16"/>
        <v>5003.5911111111109</v>
      </c>
      <c r="AH30" s="10">
        <f t="shared" si="17"/>
        <v>209000</v>
      </c>
      <c r="AI30" s="10">
        <f t="shared" si="18"/>
        <v>1237500.0000000002</v>
      </c>
      <c r="AJ30" s="10">
        <f t="shared" si="19"/>
        <v>10800</v>
      </c>
      <c r="AK30" s="10">
        <f t="shared" si="20"/>
        <v>3889215000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LOOKUP(BM11,$AY$3:$BA$3,AY13:BA13)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180000</v>
      </c>
      <c r="T31" s="2">
        <f t="shared" si="2"/>
        <v>2200</v>
      </c>
      <c r="U31" s="2">
        <f t="shared" si="3"/>
        <v>22000</v>
      </c>
      <c r="V31" s="2">
        <f t="shared" si="4"/>
        <v>220000.00000000003</v>
      </c>
      <c r="W31" s="2">
        <f t="shared" si="5"/>
        <v>2000</v>
      </c>
      <c r="X31" s="2">
        <f t="shared" si="6"/>
        <v>20000</v>
      </c>
      <c r="Y31" s="2">
        <f t="shared" si="7"/>
        <v>450</v>
      </c>
      <c r="Z31" s="2">
        <f t="shared" si="8"/>
        <v>5500</v>
      </c>
      <c r="AA31" s="2">
        <f t="shared" si="9"/>
        <v>45</v>
      </c>
      <c r="AB31" s="2">
        <f t="shared" si="10"/>
        <v>25</v>
      </c>
      <c r="AC31" s="2">
        <f t="shared" si="11"/>
        <v>250</v>
      </c>
      <c r="AD31" s="2">
        <f t="shared" si="0"/>
        <v>37.5</v>
      </c>
      <c r="AE31" s="13">
        <f t="shared" si="14"/>
        <v>366.89742085756217</v>
      </c>
      <c r="AF31" s="10">
        <f t="shared" si="15"/>
        <v>0.47368421052631576</v>
      </c>
      <c r="AG31" s="10">
        <f t="shared" si="16"/>
        <v>5510.3399298245613</v>
      </c>
      <c r="AH31" s="10">
        <f t="shared" si="17"/>
        <v>230000.00000000003</v>
      </c>
      <c r="AI31" s="10">
        <f t="shared" si="18"/>
        <v>2368421.0526315789</v>
      </c>
      <c r="AJ31" s="10">
        <f t="shared" si="19"/>
        <v>12000</v>
      </c>
      <c r="AK31" s="10">
        <f t="shared" si="20"/>
        <v>5591400000.000001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LOOKUP(BN11,$AY$3:$BA$3,AY14:BA14)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200000</v>
      </c>
      <c r="T32" s="2">
        <f t="shared" si="2"/>
        <v>1800</v>
      </c>
      <c r="U32" s="2">
        <f t="shared" si="3"/>
        <v>18000</v>
      </c>
      <c r="V32" s="2">
        <f t="shared" si="4"/>
        <v>180000</v>
      </c>
      <c r="W32" s="2">
        <f t="shared" si="5"/>
        <v>2200</v>
      </c>
      <c r="X32" s="2">
        <f t="shared" si="6"/>
        <v>22000</v>
      </c>
      <c r="Y32" s="2">
        <f t="shared" si="7"/>
        <v>500</v>
      </c>
      <c r="Z32" s="2">
        <f t="shared" si="8"/>
        <v>4500</v>
      </c>
      <c r="AA32" s="2">
        <f t="shared" si="9"/>
        <v>50</v>
      </c>
      <c r="AB32" s="2">
        <f t="shared" si="10"/>
        <v>37.5</v>
      </c>
      <c r="AC32" s="2">
        <f t="shared" si="11"/>
        <v>500</v>
      </c>
      <c r="AD32" s="2">
        <f t="shared" si="0"/>
        <v>37.5</v>
      </c>
      <c r="AE32" s="13">
        <f t="shared" si="14"/>
        <v>558.48196313896096</v>
      </c>
      <c r="AF32" s="10">
        <f t="shared" si="15"/>
        <v>0.47619047619047616</v>
      </c>
      <c r="AG32" s="10">
        <f t="shared" si="16"/>
        <v>4505.6833015873017</v>
      </c>
      <c r="AH32" s="10">
        <f t="shared" si="17"/>
        <v>191000</v>
      </c>
      <c r="AI32" s="10">
        <f t="shared" si="18"/>
        <v>3928571.4285714291</v>
      </c>
      <c r="AJ32" s="10">
        <f t="shared" si="19"/>
        <v>13200</v>
      </c>
      <c r="AK32" s="10">
        <f t="shared" si="20"/>
        <v>6452050000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LOOKUP(BO11,$AY$3:$BA$3,AY15:BA15)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220000.00000000003</v>
      </c>
      <c r="T33" s="2">
        <f t="shared" si="2"/>
        <v>2200</v>
      </c>
      <c r="U33" s="2">
        <f t="shared" si="3"/>
        <v>22000</v>
      </c>
      <c r="V33" s="2">
        <f t="shared" si="4"/>
        <v>200000</v>
      </c>
      <c r="W33" s="2">
        <f t="shared" si="5"/>
        <v>2200</v>
      </c>
      <c r="X33" s="2">
        <f t="shared" si="6"/>
        <v>20000</v>
      </c>
      <c r="Y33" s="2">
        <f t="shared" si="7"/>
        <v>500</v>
      </c>
      <c r="Z33" s="2">
        <f t="shared" si="8"/>
        <v>4500</v>
      </c>
      <c r="AA33" s="2">
        <f t="shared" si="9"/>
        <v>50</v>
      </c>
      <c r="AB33" s="2">
        <f t="shared" si="10"/>
        <v>12.5</v>
      </c>
      <c r="AC33" s="2">
        <f t="shared" si="11"/>
        <v>250</v>
      </c>
      <c r="AD33" s="2">
        <f t="shared" si="0"/>
        <v>37.5</v>
      </c>
      <c r="AE33" s="13">
        <f t="shared" si="14"/>
        <v>357.63131137906402</v>
      </c>
      <c r="AF33" s="10">
        <f t="shared" si="15"/>
        <v>0.55000000000000004</v>
      </c>
      <c r="AG33" s="10">
        <f t="shared" si="16"/>
        <v>4510.7946666666667</v>
      </c>
      <c r="AH33" s="10">
        <f t="shared" si="17"/>
        <v>210000</v>
      </c>
      <c r="AI33" s="10">
        <f t="shared" si="18"/>
        <v>1237500.0000000002</v>
      </c>
      <c r="AJ33" s="10">
        <f t="shared" si="19"/>
        <v>12200</v>
      </c>
      <c r="AK33" s="10">
        <f t="shared" si="20"/>
        <v>4061850000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LOOKUP(BP11,$AY$3:$BA$3,AY16:BA16)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180000</v>
      </c>
      <c r="T34" s="2">
        <f t="shared" si="2"/>
        <v>1800</v>
      </c>
      <c r="U34" s="2">
        <f t="shared" si="3"/>
        <v>18000</v>
      </c>
      <c r="V34" s="2">
        <f t="shared" si="4"/>
        <v>220000.00000000003</v>
      </c>
      <c r="W34" s="2">
        <f t="shared" si="5"/>
        <v>1800</v>
      </c>
      <c r="X34" s="2">
        <f t="shared" si="6"/>
        <v>22000</v>
      </c>
      <c r="Y34" s="2">
        <f t="shared" si="7"/>
        <v>550</v>
      </c>
      <c r="Z34" s="2">
        <f t="shared" si="8"/>
        <v>5000</v>
      </c>
      <c r="AA34" s="2">
        <f t="shared" si="9"/>
        <v>55.000000000000007</v>
      </c>
      <c r="AB34" s="2">
        <f t="shared" si="10"/>
        <v>25</v>
      </c>
      <c r="AC34" s="2">
        <f t="shared" si="11"/>
        <v>500</v>
      </c>
      <c r="AD34" s="2">
        <f t="shared" si="0"/>
        <v>37.5</v>
      </c>
      <c r="AE34" s="13">
        <f t="shared" si="14"/>
        <v>460.6956353662996</v>
      </c>
      <c r="AF34" s="10">
        <f t="shared" si="15"/>
        <v>0.47368421052631576</v>
      </c>
      <c r="AG34" s="10">
        <f t="shared" si="16"/>
        <v>5005.1486315789471</v>
      </c>
      <c r="AH34" s="10">
        <f t="shared" si="17"/>
        <v>231000.00000000003</v>
      </c>
      <c r="AI34" s="10">
        <f t="shared" si="18"/>
        <v>2368421.0526315789</v>
      </c>
      <c r="AJ34" s="10">
        <f t="shared" si="19"/>
        <v>12800</v>
      </c>
      <c r="AK34" s="10">
        <f t="shared" si="20"/>
        <v>6443140000.000001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200000</v>
      </c>
      <c r="T35" s="2">
        <f t="shared" si="2"/>
        <v>2000</v>
      </c>
      <c r="U35" s="2">
        <f t="shared" si="3"/>
        <v>20000</v>
      </c>
      <c r="V35" s="2">
        <f t="shared" si="4"/>
        <v>180000</v>
      </c>
      <c r="W35" s="2">
        <f t="shared" si="5"/>
        <v>2000</v>
      </c>
      <c r="X35" s="2">
        <f t="shared" si="6"/>
        <v>18000</v>
      </c>
      <c r="Y35" s="2">
        <f t="shared" si="7"/>
        <v>450</v>
      </c>
      <c r="Z35" s="2">
        <f t="shared" si="8"/>
        <v>5500</v>
      </c>
      <c r="AA35" s="2">
        <f t="shared" si="9"/>
        <v>45</v>
      </c>
      <c r="AB35" s="2">
        <f t="shared" si="10"/>
        <v>37.5</v>
      </c>
      <c r="AC35" s="2">
        <f t="shared" si="11"/>
        <v>750</v>
      </c>
      <c r="AD35" s="2">
        <f t="shared" si="0"/>
        <v>37.5</v>
      </c>
      <c r="AE35" s="13">
        <f t="shared" si="14"/>
        <v>462.93043291691839</v>
      </c>
      <c r="AF35" s="10">
        <f t="shared" si="15"/>
        <v>0.47619047619047616</v>
      </c>
      <c r="AG35" s="10">
        <f t="shared" si="16"/>
        <v>5503.7959788359785</v>
      </c>
      <c r="AH35" s="10">
        <f t="shared" si="17"/>
        <v>189000</v>
      </c>
      <c r="AI35" s="10">
        <f t="shared" si="18"/>
        <v>3928571.4285714291</v>
      </c>
      <c r="AJ35" s="10">
        <f t="shared" si="19"/>
        <v>11000</v>
      </c>
      <c r="AK35" s="10">
        <f t="shared" si="20"/>
        <v>5544000000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220000.00000000003</v>
      </c>
      <c r="T36" s="2">
        <f t="shared" si="2"/>
        <v>1800</v>
      </c>
      <c r="U36" s="2">
        <f t="shared" si="3"/>
        <v>20000</v>
      </c>
      <c r="V36" s="2">
        <f t="shared" si="4"/>
        <v>220000.00000000003</v>
      </c>
      <c r="W36" s="2">
        <f t="shared" si="5"/>
        <v>2000</v>
      </c>
      <c r="X36" s="2">
        <f t="shared" si="6"/>
        <v>22000</v>
      </c>
      <c r="Y36" s="2">
        <f t="shared" si="7"/>
        <v>450</v>
      </c>
      <c r="Z36" s="2">
        <f t="shared" si="8"/>
        <v>5000</v>
      </c>
      <c r="AA36" s="2">
        <f t="shared" si="9"/>
        <v>50</v>
      </c>
      <c r="AB36" s="2">
        <f t="shared" si="10"/>
        <v>37.5</v>
      </c>
      <c r="AC36" s="2">
        <f t="shared" si="11"/>
        <v>250</v>
      </c>
      <c r="AD36" s="2">
        <f t="shared" si="0"/>
        <v>37.5</v>
      </c>
      <c r="AE36" s="13">
        <f t="shared" si="14"/>
        <v>480.26408617464222</v>
      </c>
      <c r="AF36" s="10">
        <f t="shared" si="15"/>
        <v>0.55000000000000004</v>
      </c>
      <c r="AG36" s="10">
        <f t="shared" si="16"/>
        <v>5010.7520000000004</v>
      </c>
      <c r="AH36" s="10">
        <f t="shared" si="17"/>
        <v>231000.00000000003</v>
      </c>
      <c r="AI36" s="10">
        <f t="shared" si="18"/>
        <v>3712500.0000000005</v>
      </c>
      <c r="AJ36" s="10">
        <f t="shared" si="19"/>
        <v>13000</v>
      </c>
      <c r="AK36" s="10">
        <f t="shared" si="20"/>
        <v>7230300000.0000019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180000</v>
      </c>
      <c r="T37" s="2">
        <f t="shared" si="2"/>
        <v>2000</v>
      </c>
      <c r="U37" s="2">
        <f t="shared" si="3"/>
        <v>22000</v>
      </c>
      <c r="V37" s="2">
        <f t="shared" si="4"/>
        <v>180000</v>
      </c>
      <c r="W37" s="2">
        <f t="shared" si="5"/>
        <v>2200</v>
      </c>
      <c r="X37" s="2">
        <f t="shared" si="6"/>
        <v>18000</v>
      </c>
      <c r="Y37" s="2">
        <f t="shared" si="7"/>
        <v>500</v>
      </c>
      <c r="Z37" s="2">
        <f t="shared" si="8"/>
        <v>5500</v>
      </c>
      <c r="AA37" s="2">
        <f t="shared" si="9"/>
        <v>55.000000000000007</v>
      </c>
      <c r="AB37" s="2">
        <f t="shared" si="10"/>
        <v>12.5</v>
      </c>
      <c r="AC37" s="2">
        <f t="shared" si="11"/>
        <v>500</v>
      </c>
      <c r="AD37" s="2">
        <f t="shared" si="0"/>
        <v>37.5</v>
      </c>
      <c r="AE37" s="13">
        <f t="shared" si="14"/>
        <v>328.07538820475401</v>
      </c>
      <c r="AF37" s="10">
        <f t="shared" si="15"/>
        <v>0.47368421052631576</v>
      </c>
      <c r="AG37" s="10">
        <f t="shared" si="16"/>
        <v>5505.1592982456141</v>
      </c>
      <c r="AH37" s="10">
        <f t="shared" si="17"/>
        <v>189000</v>
      </c>
      <c r="AI37" s="10">
        <f t="shared" si="18"/>
        <v>1184210.5263157894</v>
      </c>
      <c r="AJ37" s="10">
        <f t="shared" si="19"/>
        <v>11200</v>
      </c>
      <c r="AK37" s="10">
        <f t="shared" si="20"/>
        <v>3468150000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200000</v>
      </c>
      <c r="T38" s="2">
        <f t="shared" si="2"/>
        <v>2200</v>
      </c>
      <c r="U38" s="2">
        <f t="shared" si="3"/>
        <v>18000</v>
      </c>
      <c r="V38" s="2">
        <f t="shared" si="4"/>
        <v>200000</v>
      </c>
      <c r="W38" s="2">
        <f t="shared" si="5"/>
        <v>1800</v>
      </c>
      <c r="X38" s="2">
        <f t="shared" si="6"/>
        <v>20000</v>
      </c>
      <c r="Y38" s="2">
        <f t="shared" si="7"/>
        <v>550</v>
      </c>
      <c r="Z38" s="2">
        <f t="shared" si="8"/>
        <v>4500</v>
      </c>
      <c r="AA38" s="2">
        <f t="shared" si="9"/>
        <v>45</v>
      </c>
      <c r="AB38" s="2">
        <f t="shared" si="10"/>
        <v>25</v>
      </c>
      <c r="AC38" s="2">
        <f t="shared" si="11"/>
        <v>750</v>
      </c>
      <c r="AD38" s="2">
        <f t="shared" si="0"/>
        <v>37.5</v>
      </c>
      <c r="AE38" s="13">
        <f t="shared" si="14"/>
        <v>496.06739018674142</v>
      </c>
      <c r="AF38" s="10">
        <f t="shared" si="15"/>
        <v>0.47619047619047616</v>
      </c>
      <c r="AG38" s="10">
        <f t="shared" si="16"/>
        <v>4503.8030899470896</v>
      </c>
      <c r="AH38" s="10">
        <f t="shared" si="17"/>
        <v>210000</v>
      </c>
      <c r="AI38" s="10">
        <f t="shared" si="18"/>
        <v>2619047.6190476194</v>
      </c>
      <c r="AJ38" s="10">
        <f t="shared" si="19"/>
        <v>11800</v>
      </c>
      <c r="AK38" s="10">
        <f t="shared" si="20"/>
        <v>5649740000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433.80253394219051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</v>
      </c>
      <c r="T3" s="2">
        <f>LOOKUP(D3,$AY$20:$BA$20,$AY$23:$BA$23)</f>
        <v>180000</v>
      </c>
      <c r="U3" s="2">
        <f>LOOKUP(E3,$AY$20:$BA$20,$AY$24:$BA$24)</f>
        <v>18000</v>
      </c>
      <c r="V3" s="2">
        <f>LOOKUP(F3,$AY$20:$BA$20,$AY$25:$BA$25)</f>
        <v>1800</v>
      </c>
      <c r="W3" s="2">
        <f>LOOKUP(G3,$AY$20:$BA$20,$AY$26:$BA$26)</f>
        <v>180000</v>
      </c>
      <c r="X3" s="2">
        <f>LOOKUP(H3,$AY$20:$BA$20,$AY$27:$BA$27)</f>
        <v>18000</v>
      </c>
      <c r="Y3" s="2">
        <f>LOOKUP(I3,$AY$20:$BA$20,$AY$28:$BA$28)</f>
        <v>4500</v>
      </c>
      <c r="Z3" s="2">
        <f>LOOKUP(J3,$AY$20:$BA$20,$AY$29:$BA$29)</f>
        <v>450</v>
      </c>
      <c r="AA3" s="2">
        <f>LOOKUP(K3,$AY$20:$BA$20,$AY$30:$BA$30)</f>
        <v>45</v>
      </c>
      <c r="AB3" s="2">
        <f>LOOKUP(L3,$AY$20:$BA$20,$AY$31:$BA$31)</f>
        <v>5000</v>
      </c>
      <c r="AC3" s="2">
        <f>LOOKUP(M3,$AY$20:$BA$20,$AY$32:$BA$32)</f>
        <v>250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152.16815588559137</v>
      </c>
      <c r="AF3" s="10">
        <f>S3/(R3+S3)</f>
        <v>0.5</v>
      </c>
      <c r="AG3" s="10">
        <f>(((R3*S3)/(R3+S3)+T3)/AC3/AD3)+Z3</f>
        <v>507.88800000000003</v>
      </c>
      <c r="AH3" s="10">
        <f>V3+X3*0.5</f>
        <v>10800</v>
      </c>
      <c r="AI3" s="10">
        <f>(R3*S3)*AB3/(R3+S3)</f>
        <v>4500000</v>
      </c>
      <c r="AJ3" s="10">
        <f>W3+X3*0.5</f>
        <v>189000</v>
      </c>
      <c r="AK3" s="10">
        <f>(AH3+AJ3)*(1+AB3)*Y3+AH3*AJ3</f>
        <v>4498440300000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500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158.19651318597266</v>
      </c>
      <c r="AF4" s="10">
        <f>S4/(R4+S4)</f>
        <v>0.5</v>
      </c>
      <c r="AG4" s="10">
        <f>(((R4*S4)/(R4+S4)+T4)/AC4/AD4)+Z4</f>
        <v>532.16</v>
      </c>
      <c r="AH4" s="10">
        <f>V4+X4*0.5</f>
        <v>12000</v>
      </c>
      <c r="AI4" s="10">
        <f>(R4*S4)*AB4/(R4+S4)</f>
        <v>10000000</v>
      </c>
      <c r="AJ4" s="10">
        <f>W4+X4*0.5</f>
        <v>210000</v>
      </c>
      <c r="AK4" s="10">
        <f>(AH4+AJ4)*(1+AB4)*Y4+AH4*AJ4</f>
        <v>11103630000000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911396.02505094046</v>
      </c>
      <c r="AQ4" s="22">
        <f>AP4/AO4</f>
        <v>911396.02505094046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</v>
      </c>
      <c r="T5" s="2">
        <f t="shared" si="2"/>
        <v>220000.00000000003</v>
      </c>
      <c r="U5" s="2">
        <f t="shared" si="3"/>
        <v>22000</v>
      </c>
      <c r="V5" s="2">
        <f t="shared" si="4"/>
        <v>2200</v>
      </c>
      <c r="W5" s="2">
        <f t="shared" si="5"/>
        <v>220000.00000000003</v>
      </c>
      <c r="X5" s="2">
        <f t="shared" si="6"/>
        <v>22000</v>
      </c>
      <c r="Y5" s="2">
        <f t="shared" si="7"/>
        <v>5500</v>
      </c>
      <c r="Z5" s="2">
        <f t="shared" si="8"/>
        <v>550</v>
      </c>
      <c r="AA5" s="2">
        <f t="shared" si="9"/>
        <v>55.000000000000007</v>
      </c>
      <c r="AB5" s="2">
        <f t="shared" si="10"/>
        <v>15000</v>
      </c>
      <c r="AC5" s="2">
        <f t="shared" si="11"/>
        <v>750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162.46844925279615</v>
      </c>
      <c r="AF5" s="10">
        <f t="shared" ref="AF5:AF38" si="15">S5/(R5+S5)</f>
        <v>0.5</v>
      </c>
      <c r="AG5" s="10">
        <f t="shared" ref="AG5:AG38" si="16">(((R5*S5)/(R5+S5)+T5)/AC5/AD5)+Z5</f>
        <v>573.58399999999995</v>
      </c>
      <c r="AH5" s="10">
        <f t="shared" ref="AH5:AH38" si="17">V5+X5*0.5</f>
        <v>13200</v>
      </c>
      <c r="AI5" s="10">
        <f t="shared" ref="AI5:AI38" si="18">(R5*S5)*AB5/(R5+S5)</f>
        <v>16500000</v>
      </c>
      <c r="AJ5" s="10">
        <f t="shared" ref="AJ5:AJ38" si="19">W5+X5*0.5</f>
        <v>231000.00000000003</v>
      </c>
      <c r="AK5" s="10">
        <f t="shared" ref="AK5:AK38" si="20">(AH5+AJ5)*(1+AB5)*Y5+AH5*AJ5</f>
        <v>20150892300000.004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1351.1184493007604</v>
      </c>
      <c r="AQ5" s="25">
        <f>AP5/AO5</f>
        <v>38.603384265736011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</v>
      </c>
      <c r="T6" s="2">
        <f t="shared" si="2"/>
        <v>180000</v>
      </c>
      <c r="U6" s="2">
        <f t="shared" si="3"/>
        <v>18000</v>
      </c>
      <c r="V6" s="2">
        <f t="shared" si="4"/>
        <v>2000</v>
      </c>
      <c r="W6" s="2">
        <f t="shared" si="5"/>
        <v>200000</v>
      </c>
      <c r="X6" s="2">
        <f t="shared" si="6"/>
        <v>20000</v>
      </c>
      <c r="Y6" s="2">
        <f t="shared" si="7"/>
        <v>5000</v>
      </c>
      <c r="Z6" s="2">
        <f t="shared" si="8"/>
        <v>550</v>
      </c>
      <c r="AA6" s="2">
        <f t="shared" si="9"/>
        <v>55.000000000000007</v>
      </c>
      <c r="AB6" s="2">
        <f t="shared" si="10"/>
        <v>15000</v>
      </c>
      <c r="AC6" s="2">
        <f t="shared" si="11"/>
        <v>750</v>
      </c>
      <c r="AD6" s="2">
        <f t="shared" si="0"/>
        <v>12.5</v>
      </c>
      <c r="AE6" s="13">
        <f t="shared" si="14"/>
        <v>150.48467952867668</v>
      </c>
      <c r="AF6" s="10">
        <f t="shared" si="15"/>
        <v>0.5</v>
      </c>
      <c r="AG6" s="10">
        <f t="shared" si="16"/>
        <v>569.29600000000005</v>
      </c>
      <c r="AH6" s="10">
        <f t="shared" si="17"/>
        <v>12000</v>
      </c>
      <c r="AI6" s="10">
        <f t="shared" si="18"/>
        <v>13500000</v>
      </c>
      <c r="AJ6" s="10">
        <f t="shared" si="19"/>
        <v>210000</v>
      </c>
      <c r="AK6" s="10">
        <f t="shared" si="20"/>
        <v>16653630000000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912747.14350024122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</v>
      </c>
      <c r="T7" s="2">
        <f t="shared" si="2"/>
        <v>200000</v>
      </c>
      <c r="U7" s="2">
        <f t="shared" si="3"/>
        <v>20000</v>
      </c>
      <c r="V7" s="2">
        <f t="shared" si="4"/>
        <v>2200</v>
      </c>
      <c r="W7" s="2">
        <f t="shared" si="5"/>
        <v>220000.00000000003</v>
      </c>
      <c r="X7" s="2">
        <f t="shared" si="6"/>
        <v>22000</v>
      </c>
      <c r="Y7" s="2">
        <f t="shared" si="7"/>
        <v>5500</v>
      </c>
      <c r="Z7" s="2">
        <f t="shared" si="8"/>
        <v>450</v>
      </c>
      <c r="AA7" s="2">
        <f t="shared" si="9"/>
        <v>45</v>
      </c>
      <c r="AB7" s="2">
        <f t="shared" si="10"/>
        <v>5000</v>
      </c>
      <c r="AC7" s="2">
        <f t="shared" si="11"/>
        <v>250</v>
      </c>
      <c r="AD7" s="2">
        <f t="shared" si="0"/>
        <v>12.5</v>
      </c>
      <c r="AE7" s="13">
        <f t="shared" si="14"/>
        <v>157.72857392950482</v>
      </c>
      <c r="AF7" s="10">
        <f t="shared" si="15"/>
        <v>0.5</v>
      </c>
      <c r="AG7" s="10">
        <f t="shared" si="16"/>
        <v>514.31999999999994</v>
      </c>
      <c r="AH7" s="10">
        <f t="shared" si="17"/>
        <v>13200</v>
      </c>
      <c r="AI7" s="10">
        <f t="shared" si="18"/>
        <v>5000000</v>
      </c>
      <c r="AJ7" s="10">
        <f t="shared" si="19"/>
        <v>231000.00000000003</v>
      </c>
      <c r="AK7" s="10">
        <f t="shared" si="20"/>
        <v>6719892300000.001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</v>
      </c>
      <c r="T8" s="2">
        <f t="shared" si="2"/>
        <v>220000.00000000003</v>
      </c>
      <c r="U8" s="2">
        <f t="shared" si="3"/>
        <v>22000</v>
      </c>
      <c r="V8" s="2">
        <f t="shared" si="4"/>
        <v>1800</v>
      </c>
      <c r="W8" s="2">
        <f t="shared" si="5"/>
        <v>180000</v>
      </c>
      <c r="X8" s="2">
        <f t="shared" si="6"/>
        <v>18000</v>
      </c>
      <c r="Y8" s="2">
        <f t="shared" si="7"/>
        <v>4500</v>
      </c>
      <c r="Z8" s="2">
        <f t="shared" si="8"/>
        <v>500</v>
      </c>
      <c r="AA8" s="2">
        <f t="shared" si="9"/>
        <v>50</v>
      </c>
      <c r="AB8" s="2">
        <f t="shared" si="10"/>
        <v>10000</v>
      </c>
      <c r="AC8" s="2">
        <f t="shared" si="11"/>
        <v>500</v>
      </c>
      <c r="AD8" s="2">
        <f t="shared" si="0"/>
        <v>12.5</v>
      </c>
      <c r="AE8" s="13">
        <f t="shared" si="14"/>
        <v>163.67707172151935</v>
      </c>
      <c r="AF8" s="10">
        <f t="shared" si="15"/>
        <v>0.5</v>
      </c>
      <c r="AG8" s="10">
        <f t="shared" si="16"/>
        <v>535.37599999999998</v>
      </c>
      <c r="AH8" s="10">
        <f t="shared" si="17"/>
        <v>10800</v>
      </c>
      <c r="AI8" s="10">
        <f t="shared" si="18"/>
        <v>11000000</v>
      </c>
      <c r="AJ8" s="10">
        <f t="shared" si="19"/>
        <v>189000</v>
      </c>
      <c r="AK8" s="10">
        <f t="shared" si="20"/>
        <v>8993940300000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</v>
      </c>
      <c r="T9" s="2">
        <f t="shared" si="2"/>
        <v>200000</v>
      </c>
      <c r="U9" s="2">
        <f t="shared" si="3"/>
        <v>22000</v>
      </c>
      <c r="V9" s="2">
        <f t="shared" si="4"/>
        <v>1800</v>
      </c>
      <c r="W9" s="2">
        <f t="shared" si="5"/>
        <v>200000</v>
      </c>
      <c r="X9" s="2">
        <f t="shared" si="6"/>
        <v>22000</v>
      </c>
      <c r="Y9" s="2">
        <f t="shared" si="7"/>
        <v>5500</v>
      </c>
      <c r="Z9" s="2">
        <f t="shared" si="8"/>
        <v>450</v>
      </c>
      <c r="AA9" s="2">
        <f t="shared" si="9"/>
        <v>50</v>
      </c>
      <c r="AB9" s="2">
        <f t="shared" si="10"/>
        <v>10000</v>
      </c>
      <c r="AC9" s="2">
        <f t="shared" si="11"/>
        <v>750</v>
      </c>
      <c r="AD9" s="2">
        <f t="shared" si="0"/>
        <v>12.5</v>
      </c>
      <c r="AE9" s="13">
        <f t="shared" si="14"/>
        <v>158.55426481027894</v>
      </c>
      <c r="AF9" s="10">
        <f t="shared" si="15"/>
        <v>0.5</v>
      </c>
      <c r="AG9" s="10">
        <f t="shared" si="16"/>
        <v>471.42933333333332</v>
      </c>
      <c r="AH9" s="10">
        <f t="shared" si="17"/>
        <v>12800</v>
      </c>
      <c r="AI9" s="10">
        <f t="shared" si="18"/>
        <v>9000000</v>
      </c>
      <c r="AJ9" s="10">
        <f t="shared" si="19"/>
        <v>211000</v>
      </c>
      <c r="AK9" s="10">
        <f t="shared" si="20"/>
        <v>12312931700000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</v>
      </c>
      <c r="T10" s="2">
        <f t="shared" si="2"/>
        <v>220000.00000000003</v>
      </c>
      <c r="U10" s="2">
        <f t="shared" si="3"/>
        <v>18000</v>
      </c>
      <c r="V10" s="2">
        <f t="shared" si="4"/>
        <v>2000</v>
      </c>
      <c r="W10" s="2">
        <f t="shared" si="5"/>
        <v>220000.00000000003</v>
      </c>
      <c r="X10" s="2">
        <f t="shared" si="6"/>
        <v>18000</v>
      </c>
      <c r="Y10" s="2">
        <f t="shared" si="7"/>
        <v>4500</v>
      </c>
      <c r="Z10" s="2">
        <f t="shared" si="8"/>
        <v>500</v>
      </c>
      <c r="AA10" s="2">
        <f t="shared" si="9"/>
        <v>55.000000000000007</v>
      </c>
      <c r="AB10" s="2">
        <f t="shared" si="10"/>
        <v>15000</v>
      </c>
      <c r="AC10" s="2">
        <f t="shared" si="11"/>
        <v>250</v>
      </c>
      <c r="AD10" s="2">
        <f t="shared" si="0"/>
        <v>12.5</v>
      </c>
      <c r="AE10" s="13">
        <f t="shared" si="14"/>
        <v>156.2534194149053</v>
      </c>
      <c r="AF10" s="10">
        <f t="shared" si="15"/>
        <v>0.5</v>
      </c>
      <c r="AG10" s="10">
        <f t="shared" si="16"/>
        <v>570.72</v>
      </c>
      <c r="AH10" s="10">
        <f t="shared" si="17"/>
        <v>11000</v>
      </c>
      <c r="AI10" s="10">
        <f t="shared" si="18"/>
        <v>15000000</v>
      </c>
      <c r="AJ10" s="10">
        <f t="shared" si="19"/>
        <v>229000.00000000003</v>
      </c>
      <c r="AK10" s="10">
        <f t="shared" si="20"/>
        <v>16203599000000.002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</v>
      </c>
      <c r="T11" s="2">
        <f t="shared" si="2"/>
        <v>180000</v>
      </c>
      <c r="U11" s="2">
        <f t="shared" si="3"/>
        <v>20000</v>
      </c>
      <c r="V11" s="2">
        <f t="shared" si="4"/>
        <v>2200</v>
      </c>
      <c r="W11" s="2">
        <f t="shared" si="5"/>
        <v>180000</v>
      </c>
      <c r="X11" s="2">
        <f t="shared" si="6"/>
        <v>20000</v>
      </c>
      <c r="Y11" s="2">
        <f t="shared" si="7"/>
        <v>5000</v>
      </c>
      <c r="Z11" s="2">
        <f t="shared" si="8"/>
        <v>550</v>
      </c>
      <c r="AA11" s="2">
        <f t="shared" si="9"/>
        <v>45</v>
      </c>
      <c r="AB11" s="2">
        <f t="shared" si="10"/>
        <v>5000</v>
      </c>
      <c r="AC11" s="2">
        <f t="shared" si="11"/>
        <v>500</v>
      </c>
      <c r="AD11" s="2">
        <f t="shared" si="0"/>
        <v>12.5</v>
      </c>
      <c r="AE11" s="13">
        <f t="shared" si="14"/>
        <v>156.89416336315134</v>
      </c>
      <c r="AF11" s="10">
        <f t="shared" si="15"/>
        <v>0.5</v>
      </c>
      <c r="AG11" s="10">
        <f t="shared" si="16"/>
        <v>578.976</v>
      </c>
      <c r="AH11" s="10">
        <f t="shared" si="17"/>
        <v>12200</v>
      </c>
      <c r="AI11" s="10">
        <f t="shared" si="18"/>
        <v>5500000</v>
      </c>
      <c r="AJ11" s="10">
        <f t="shared" si="19"/>
        <v>190000</v>
      </c>
      <c r="AK11" s="10">
        <f t="shared" si="20"/>
        <v>5058329000000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</v>
      </c>
      <c r="T12" s="2">
        <f t="shared" si="2"/>
        <v>220000.00000000003</v>
      </c>
      <c r="U12" s="2">
        <f t="shared" si="3"/>
        <v>20000</v>
      </c>
      <c r="V12" s="2">
        <f t="shared" si="4"/>
        <v>1800</v>
      </c>
      <c r="W12" s="2">
        <f t="shared" si="5"/>
        <v>220000.00000000003</v>
      </c>
      <c r="X12" s="2">
        <f t="shared" si="6"/>
        <v>20000</v>
      </c>
      <c r="Y12" s="2">
        <f t="shared" si="7"/>
        <v>5500</v>
      </c>
      <c r="Z12" s="2">
        <f t="shared" si="8"/>
        <v>500</v>
      </c>
      <c r="AA12" s="2">
        <f t="shared" si="9"/>
        <v>45</v>
      </c>
      <c r="AB12" s="2">
        <f t="shared" si="10"/>
        <v>15000</v>
      </c>
      <c r="AC12" s="2">
        <f t="shared" si="11"/>
        <v>500</v>
      </c>
      <c r="AD12" s="2">
        <f t="shared" si="0"/>
        <v>12.5</v>
      </c>
      <c r="AE12" s="13">
        <f t="shared" si="14"/>
        <v>150.04646302079237</v>
      </c>
      <c r="AF12" s="10">
        <f t="shared" si="15"/>
        <v>0.5</v>
      </c>
      <c r="AG12" s="10">
        <f t="shared" si="16"/>
        <v>535.34400000000005</v>
      </c>
      <c r="AH12" s="10">
        <f t="shared" si="17"/>
        <v>11800</v>
      </c>
      <c r="AI12" s="10">
        <f t="shared" si="18"/>
        <v>13500000</v>
      </c>
      <c r="AJ12" s="10">
        <f t="shared" si="19"/>
        <v>230000.00000000003</v>
      </c>
      <c r="AK12" s="10">
        <f t="shared" si="20"/>
        <v>19952543900000.004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27">
        <v>10</v>
      </c>
      <c r="BD12" s="27">
        <v>1</v>
      </c>
      <c r="BE12" s="27">
        <v>1</v>
      </c>
      <c r="BF12" s="27">
        <v>3</v>
      </c>
      <c r="BG12" s="27">
        <v>2</v>
      </c>
      <c r="BH12" s="27">
        <v>1</v>
      </c>
      <c r="BI12" s="27">
        <v>3</v>
      </c>
      <c r="BJ12" s="27">
        <v>2</v>
      </c>
      <c r="BK12" s="27">
        <v>3</v>
      </c>
      <c r="BL12" s="27">
        <v>2</v>
      </c>
      <c r="BM12" s="27">
        <v>1</v>
      </c>
      <c r="BN12" s="27">
        <v>3</v>
      </c>
      <c r="BO12" s="27">
        <v>2</v>
      </c>
      <c r="BP12" s="27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</v>
      </c>
      <c r="T13" s="2">
        <f t="shared" si="2"/>
        <v>180000</v>
      </c>
      <c r="U13" s="2">
        <f t="shared" si="3"/>
        <v>22000</v>
      </c>
      <c r="V13" s="2">
        <f t="shared" si="4"/>
        <v>2000</v>
      </c>
      <c r="W13" s="2">
        <f t="shared" si="5"/>
        <v>180000</v>
      </c>
      <c r="X13" s="2">
        <f t="shared" si="6"/>
        <v>22000</v>
      </c>
      <c r="Y13" s="2">
        <f t="shared" si="7"/>
        <v>4500</v>
      </c>
      <c r="Z13" s="2">
        <f t="shared" si="8"/>
        <v>550</v>
      </c>
      <c r="AA13" s="2">
        <f t="shared" si="9"/>
        <v>50</v>
      </c>
      <c r="AB13" s="2">
        <f t="shared" si="10"/>
        <v>5000</v>
      </c>
      <c r="AC13" s="2">
        <f t="shared" si="11"/>
        <v>750</v>
      </c>
      <c r="AD13" s="2">
        <f t="shared" si="0"/>
        <v>12.5</v>
      </c>
      <c r="AE13" s="13">
        <f t="shared" si="14"/>
        <v>154.41298162079283</v>
      </c>
      <c r="AF13" s="10">
        <f t="shared" si="15"/>
        <v>0.5</v>
      </c>
      <c r="AG13" s="10">
        <f t="shared" si="16"/>
        <v>569.30666666666662</v>
      </c>
      <c r="AH13" s="10">
        <f t="shared" si="17"/>
        <v>13000</v>
      </c>
      <c r="AI13" s="10">
        <f t="shared" si="18"/>
        <v>5000000</v>
      </c>
      <c r="AJ13" s="10">
        <f t="shared" si="19"/>
        <v>191000</v>
      </c>
      <c r="AK13" s="10">
        <f t="shared" si="20"/>
        <v>4593401000000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28.167608539587725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</v>
      </c>
      <c r="T14" s="2">
        <f t="shared" si="2"/>
        <v>200000</v>
      </c>
      <c r="U14" s="2">
        <f t="shared" si="3"/>
        <v>18000</v>
      </c>
      <c r="V14" s="2">
        <f t="shared" si="4"/>
        <v>2200</v>
      </c>
      <c r="W14" s="2">
        <f t="shared" si="5"/>
        <v>200000</v>
      </c>
      <c r="X14" s="2">
        <f t="shared" si="6"/>
        <v>18000</v>
      </c>
      <c r="Y14" s="2">
        <f t="shared" si="7"/>
        <v>5000</v>
      </c>
      <c r="Z14" s="2">
        <f t="shared" si="8"/>
        <v>450</v>
      </c>
      <c r="AA14" s="2">
        <f t="shared" si="9"/>
        <v>55.000000000000007</v>
      </c>
      <c r="AB14" s="2">
        <f t="shared" si="10"/>
        <v>10000</v>
      </c>
      <c r="AC14" s="2">
        <f t="shared" si="11"/>
        <v>250</v>
      </c>
      <c r="AD14" s="2">
        <f t="shared" si="0"/>
        <v>12.5</v>
      </c>
      <c r="AE14" s="13">
        <f t="shared" si="14"/>
        <v>169.15127353606613</v>
      </c>
      <c r="AF14" s="10">
        <f t="shared" si="15"/>
        <v>0.5</v>
      </c>
      <c r="AG14" s="10">
        <f t="shared" si="16"/>
        <v>514.35199999999998</v>
      </c>
      <c r="AH14" s="10">
        <f t="shared" si="17"/>
        <v>11200</v>
      </c>
      <c r="AI14" s="10">
        <f t="shared" si="18"/>
        <v>11000000</v>
      </c>
      <c r="AJ14" s="10">
        <f t="shared" si="19"/>
        <v>209000</v>
      </c>
      <c r="AK14" s="10">
        <f t="shared" si="20"/>
        <v>11013441800000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44.033862338509174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</v>
      </c>
      <c r="T15" s="2">
        <f t="shared" si="2"/>
        <v>220000.00000000003</v>
      </c>
      <c r="U15" s="2">
        <f t="shared" si="3"/>
        <v>18000</v>
      </c>
      <c r="V15" s="2">
        <f t="shared" si="4"/>
        <v>2200</v>
      </c>
      <c r="W15" s="2">
        <f t="shared" si="5"/>
        <v>200000</v>
      </c>
      <c r="X15" s="2">
        <f t="shared" si="6"/>
        <v>18000</v>
      </c>
      <c r="Y15" s="2">
        <f t="shared" si="7"/>
        <v>5500</v>
      </c>
      <c r="Z15" s="2">
        <f t="shared" si="8"/>
        <v>550</v>
      </c>
      <c r="AA15" s="2">
        <f t="shared" si="9"/>
        <v>50</v>
      </c>
      <c r="AB15" s="2">
        <f t="shared" si="10"/>
        <v>5000</v>
      </c>
      <c r="AC15" s="2">
        <f t="shared" si="11"/>
        <v>500</v>
      </c>
      <c r="AD15" s="2">
        <f t="shared" si="0"/>
        <v>25</v>
      </c>
      <c r="AE15" s="13">
        <f t="shared" si="14"/>
        <v>152.05541147890827</v>
      </c>
      <c r="AF15" s="10">
        <f t="shared" si="15"/>
        <v>0.52631578947368418</v>
      </c>
      <c r="AG15" s="10">
        <f t="shared" si="16"/>
        <v>567.67578947368418</v>
      </c>
      <c r="AH15" s="10">
        <f t="shared" si="17"/>
        <v>11200</v>
      </c>
      <c r="AI15" s="10">
        <f t="shared" si="18"/>
        <v>4736842.1052631577</v>
      </c>
      <c r="AJ15" s="10">
        <f t="shared" si="19"/>
        <v>209000</v>
      </c>
      <c r="AK15" s="10">
        <f t="shared" si="20"/>
        <v>6059051900000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</v>
      </c>
      <c r="T16" s="2">
        <f t="shared" si="2"/>
        <v>180000</v>
      </c>
      <c r="U16" s="2">
        <f t="shared" si="3"/>
        <v>20000</v>
      </c>
      <c r="V16" s="2">
        <f t="shared" si="4"/>
        <v>1800</v>
      </c>
      <c r="W16" s="2">
        <f t="shared" si="5"/>
        <v>220000.00000000003</v>
      </c>
      <c r="X16" s="2">
        <f t="shared" si="6"/>
        <v>20000</v>
      </c>
      <c r="Y16" s="2">
        <f t="shared" si="7"/>
        <v>4500</v>
      </c>
      <c r="Z16" s="2">
        <f t="shared" si="8"/>
        <v>450</v>
      </c>
      <c r="AA16" s="2">
        <f t="shared" si="9"/>
        <v>55.000000000000007</v>
      </c>
      <c r="AB16" s="2">
        <f t="shared" si="10"/>
        <v>10000</v>
      </c>
      <c r="AC16" s="2">
        <f t="shared" si="11"/>
        <v>750</v>
      </c>
      <c r="AD16" s="2">
        <f t="shared" si="0"/>
        <v>25</v>
      </c>
      <c r="AE16" s="13">
        <f t="shared" si="14"/>
        <v>172.97855542666304</v>
      </c>
      <c r="AF16" s="10">
        <f t="shared" si="15"/>
        <v>0.52380952380952384</v>
      </c>
      <c r="AG16" s="10">
        <f t="shared" si="16"/>
        <v>459.655873015873</v>
      </c>
      <c r="AH16" s="10">
        <f t="shared" si="17"/>
        <v>11800</v>
      </c>
      <c r="AI16" s="10">
        <f t="shared" si="18"/>
        <v>10476190.476190476</v>
      </c>
      <c r="AJ16" s="10">
        <f t="shared" si="19"/>
        <v>230000.00000000003</v>
      </c>
      <c r="AK16" s="10">
        <f t="shared" si="20"/>
        <v>10884802100000.002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</v>
      </c>
      <c r="T17" s="2">
        <f t="shared" si="2"/>
        <v>200000</v>
      </c>
      <c r="U17" s="2">
        <f t="shared" si="3"/>
        <v>22000</v>
      </c>
      <c r="V17" s="2">
        <f t="shared" si="4"/>
        <v>2000</v>
      </c>
      <c r="W17" s="2">
        <f t="shared" si="5"/>
        <v>180000</v>
      </c>
      <c r="X17" s="2">
        <f t="shared" si="6"/>
        <v>22000</v>
      </c>
      <c r="Y17" s="2">
        <f t="shared" si="7"/>
        <v>5000</v>
      </c>
      <c r="Z17" s="2">
        <f t="shared" si="8"/>
        <v>500</v>
      </c>
      <c r="AA17" s="2">
        <f t="shared" si="9"/>
        <v>45</v>
      </c>
      <c r="AB17" s="2">
        <f t="shared" si="10"/>
        <v>15000</v>
      </c>
      <c r="AC17" s="2">
        <f t="shared" si="11"/>
        <v>250</v>
      </c>
      <c r="AD17" s="2">
        <f t="shared" si="0"/>
        <v>25</v>
      </c>
      <c r="AE17" s="13">
        <f t="shared" si="14"/>
        <v>154.92621341175399</v>
      </c>
      <c r="AF17" s="10">
        <f t="shared" si="15"/>
        <v>0.45</v>
      </c>
      <c r="AG17" s="10">
        <f t="shared" si="16"/>
        <v>532.15840000000003</v>
      </c>
      <c r="AH17" s="10">
        <f t="shared" si="17"/>
        <v>13000</v>
      </c>
      <c r="AI17" s="10">
        <f t="shared" si="18"/>
        <v>14850000</v>
      </c>
      <c r="AJ17" s="10">
        <f t="shared" si="19"/>
        <v>191000</v>
      </c>
      <c r="AK17" s="10">
        <f t="shared" si="20"/>
        <v>15303503000000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</v>
      </c>
      <c r="T18" s="2">
        <f t="shared" si="2"/>
        <v>220000.00000000003</v>
      </c>
      <c r="U18" s="2">
        <f t="shared" si="3"/>
        <v>20000</v>
      </c>
      <c r="V18" s="2">
        <f t="shared" si="4"/>
        <v>1800</v>
      </c>
      <c r="W18" s="2">
        <f t="shared" si="5"/>
        <v>180000</v>
      </c>
      <c r="X18" s="2">
        <f t="shared" si="6"/>
        <v>22000</v>
      </c>
      <c r="Y18" s="2">
        <f t="shared" si="7"/>
        <v>5000</v>
      </c>
      <c r="Z18" s="2">
        <f t="shared" si="8"/>
        <v>550</v>
      </c>
      <c r="AA18" s="2">
        <f t="shared" si="9"/>
        <v>55.000000000000007</v>
      </c>
      <c r="AB18" s="2">
        <f t="shared" si="10"/>
        <v>10000</v>
      </c>
      <c r="AC18" s="2">
        <f t="shared" si="11"/>
        <v>250</v>
      </c>
      <c r="AD18" s="2">
        <f t="shared" si="0"/>
        <v>25</v>
      </c>
      <c r="AE18" s="13">
        <f t="shared" si="14"/>
        <v>152.16434624559727</v>
      </c>
      <c r="AF18" s="10">
        <f t="shared" si="15"/>
        <v>0.52631578947368418</v>
      </c>
      <c r="AG18" s="10">
        <f t="shared" si="16"/>
        <v>585.35157894736847</v>
      </c>
      <c r="AH18" s="10">
        <f t="shared" si="17"/>
        <v>12800</v>
      </c>
      <c r="AI18" s="10">
        <f t="shared" si="18"/>
        <v>9473684.2105263155</v>
      </c>
      <c r="AJ18" s="10">
        <f t="shared" si="19"/>
        <v>191000</v>
      </c>
      <c r="AK18" s="10">
        <f t="shared" si="20"/>
        <v>10193463800000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</v>
      </c>
      <c r="T19" s="2">
        <f t="shared" si="2"/>
        <v>180000</v>
      </c>
      <c r="U19" s="2">
        <f t="shared" si="3"/>
        <v>22000</v>
      </c>
      <c r="V19" s="2">
        <f t="shared" si="4"/>
        <v>2000</v>
      </c>
      <c r="W19" s="2">
        <f t="shared" si="5"/>
        <v>200000</v>
      </c>
      <c r="X19" s="2">
        <f t="shared" si="6"/>
        <v>18000</v>
      </c>
      <c r="Y19" s="2">
        <f t="shared" si="7"/>
        <v>5500</v>
      </c>
      <c r="Z19" s="2">
        <f t="shared" si="8"/>
        <v>450</v>
      </c>
      <c r="AA19" s="2">
        <f t="shared" si="9"/>
        <v>45</v>
      </c>
      <c r="AB19" s="2">
        <f t="shared" si="10"/>
        <v>15000</v>
      </c>
      <c r="AC19" s="2">
        <f t="shared" si="11"/>
        <v>500</v>
      </c>
      <c r="AD19" s="2">
        <f t="shared" si="0"/>
        <v>25</v>
      </c>
      <c r="AE19" s="13">
        <f t="shared" si="14"/>
        <v>166.58330804422684</v>
      </c>
      <c r="AF19" s="10">
        <f t="shared" si="15"/>
        <v>0.52380952380952384</v>
      </c>
      <c r="AG19" s="10">
        <f t="shared" si="16"/>
        <v>464.4838095238095</v>
      </c>
      <c r="AH19" s="10">
        <f t="shared" si="17"/>
        <v>11000</v>
      </c>
      <c r="AI19" s="10">
        <f t="shared" si="18"/>
        <v>15714285.714285715</v>
      </c>
      <c r="AJ19" s="10">
        <f t="shared" si="19"/>
        <v>209000</v>
      </c>
      <c r="AK19" s="10">
        <f t="shared" si="20"/>
        <v>18153509000000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</v>
      </c>
      <c r="T20" s="2">
        <f t="shared" si="2"/>
        <v>200000</v>
      </c>
      <c r="U20" s="2">
        <f t="shared" si="3"/>
        <v>18000</v>
      </c>
      <c r="V20" s="2">
        <f t="shared" si="4"/>
        <v>2200</v>
      </c>
      <c r="W20" s="2">
        <f t="shared" si="5"/>
        <v>220000.00000000003</v>
      </c>
      <c r="X20" s="2">
        <f t="shared" si="6"/>
        <v>20000</v>
      </c>
      <c r="Y20" s="2">
        <f t="shared" si="7"/>
        <v>4500</v>
      </c>
      <c r="Z20" s="2">
        <f t="shared" si="8"/>
        <v>500</v>
      </c>
      <c r="AA20" s="2">
        <f t="shared" si="9"/>
        <v>50</v>
      </c>
      <c r="AB20" s="2">
        <f t="shared" si="10"/>
        <v>5000</v>
      </c>
      <c r="AC20" s="2">
        <f t="shared" si="11"/>
        <v>750</v>
      </c>
      <c r="AD20" s="2">
        <f t="shared" si="0"/>
        <v>25</v>
      </c>
      <c r="AE20" s="13">
        <f t="shared" si="14"/>
        <v>159.20452673583338</v>
      </c>
      <c r="AF20" s="10">
        <f t="shared" si="15"/>
        <v>0.45</v>
      </c>
      <c r="AG20" s="10">
        <f t="shared" si="16"/>
        <v>510.71946666666668</v>
      </c>
      <c r="AH20" s="10">
        <f t="shared" si="17"/>
        <v>12200</v>
      </c>
      <c r="AI20" s="10">
        <f t="shared" si="18"/>
        <v>4950000</v>
      </c>
      <c r="AJ20" s="10">
        <f t="shared" si="19"/>
        <v>230000.00000000003</v>
      </c>
      <c r="AK20" s="10">
        <f t="shared" si="20"/>
        <v>5453395900000.001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10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</v>
      </c>
      <c r="T21" s="2">
        <f t="shared" si="2"/>
        <v>180000</v>
      </c>
      <c r="U21" s="2">
        <f t="shared" si="3"/>
        <v>22000</v>
      </c>
      <c r="V21" s="2">
        <f t="shared" si="4"/>
        <v>2200</v>
      </c>
      <c r="W21" s="2">
        <f t="shared" si="5"/>
        <v>220000.00000000003</v>
      </c>
      <c r="X21" s="2">
        <f t="shared" si="6"/>
        <v>18000</v>
      </c>
      <c r="Y21" s="2">
        <f t="shared" si="7"/>
        <v>5000</v>
      </c>
      <c r="Z21" s="2">
        <f t="shared" si="8"/>
        <v>500</v>
      </c>
      <c r="AA21" s="2">
        <f t="shared" si="9"/>
        <v>45</v>
      </c>
      <c r="AB21" s="2">
        <f t="shared" si="10"/>
        <v>10000</v>
      </c>
      <c r="AC21" s="2">
        <f t="shared" si="11"/>
        <v>750</v>
      </c>
      <c r="AD21" s="2">
        <f t="shared" si="0"/>
        <v>25</v>
      </c>
      <c r="AE21" s="13">
        <f t="shared" si="14"/>
        <v>155.16204614136524</v>
      </c>
      <c r="AF21" s="10">
        <f t="shared" si="15"/>
        <v>0.52631578947368418</v>
      </c>
      <c r="AG21" s="10">
        <f t="shared" si="16"/>
        <v>509.65052631578948</v>
      </c>
      <c r="AH21" s="10">
        <f t="shared" si="17"/>
        <v>11200</v>
      </c>
      <c r="AI21" s="10">
        <f t="shared" si="18"/>
        <v>9473684.2105263155</v>
      </c>
      <c r="AJ21" s="10">
        <f t="shared" si="19"/>
        <v>229000.00000000003</v>
      </c>
      <c r="AK21" s="10">
        <f t="shared" si="20"/>
        <v>12013765800000.002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LOOKUP(BD12,$AY$3:$BA$3,AY4:BA4)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</v>
      </c>
      <c r="T22" s="2">
        <f t="shared" si="2"/>
        <v>200000</v>
      </c>
      <c r="U22" s="2">
        <f t="shared" si="3"/>
        <v>18000</v>
      </c>
      <c r="V22" s="2">
        <f t="shared" si="4"/>
        <v>1800</v>
      </c>
      <c r="W22" s="2">
        <f t="shared" si="5"/>
        <v>180000</v>
      </c>
      <c r="X22" s="2">
        <f t="shared" si="6"/>
        <v>20000</v>
      </c>
      <c r="Y22" s="2">
        <f t="shared" si="7"/>
        <v>5500</v>
      </c>
      <c r="Z22" s="2">
        <f t="shared" si="8"/>
        <v>550</v>
      </c>
      <c r="AA22" s="2">
        <f t="shared" si="9"/>
        <v>50</v>
      </c>
      <c r="AB22" s="2">
        <f t="shared" si="10"/>
        <v>15000</v>
      </c>
      <c r="AC22" s="2">
        <f t="shared" si="11"/>
        <v>250</v>
      </c>
      <c r="AD22" s="2">
        <f t="shared" si="0"/>
        <v>25</v>
      </c>
      <c r="AE22" s="13">
        <f t="shared" si="14"/>
        <v>156.47853340396847</v>
      </c>
      <c r="AF22" s="10">
        <f t="shared" si="15"/>
        <v>0.52380952380952384</v>
      </c>
      <c r="AG22" s="10">
        <f t="shared" si="16"/>
        <v>582.16761904761904</v>
      </c>
      <c r="AH22" s="10">
        <f t="shared" si="17"/>
        <v>11800</v>
      </c>
      <c r="AI22" s="10">
        <f t="shared" si="18"/>
        <v>15714285.714285715</v>
      </c>
      <c r="AJ22" s="10">
        <f t="shared" si="19"/>
        <v>190000</v>
      </c>
      <c r="AK22" s="10">
        <f t="shared" si="20"/>
        <v>16651851900000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LOOKUP(BE12,$AY$3:$BA$3,AY5:BA5)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</v>
      </c>
      <c r="T23" s="2">
        <f t="shared" si="2"/>
        <v>220000.00000000003</v>
      </c>
      <c r="U23" s="2">
        <f t="shared" si="3"/>
        <v>20000</v>
      </c>
      <c r="V23" s="2">
        <f t="shared" si="4"/>
        <v>2000</v>
      </c>
      <c r="W23" s="2">
        <f t="shared" si="5"/>
        <v>200000</v>
      </c>
      <c r="X23" s="2">
        <f t="shared" si="6"/>
        <v>22000</v>
      </c>
      <c r="Y23" s="2">
        <f t="shared" si="7"/>
        <v>4500</v>
      </c>
      <c r="Z23" s="2">
        <f t="shared" si="8"/>
        <v>450</v>
      </c>
      <c r="AA23" s="2">
        <f t="shared" si="9"/>
        <v>55.000000000000007</v>
      </c>
      <c r="AB23" s="2">
        <f t="shared" si="10"/>
        <v>5000</v>
      </c>
      <c r="AC23" s="2">
        <f t="shared" si="11"/>
        <v>500</v>
      </c>
      <c r="AD23" s="2">
        <f t="shared" si="0"/>
        <v>25</v>
      </c>
      <c r="AE23" s="13">
        <f t="shared" si="14"/>
        <v>166.92158300616018</v>
      </c>
      <c r="AF23" s="10">
        <f t="shared" si="15"/>
        <v>0.45</v>
      </c>
      <c r="AG23" s="10">
        <f t="shared" si="16"/>
        <v>467.67919999999998</v>
      </c>
      <c r="AH23" s="10">
        <f t="shared" si="17"/>
        <v>13000</v>
      </c>
      <c r="AI23" s="10">
        <f t="shared" si="18"/>
        <v>4950000</v>
      </c>
      <c r="AJ23" s="10">
        <f t="shared" si="19"/>
        <v>211000</v>
      </c>
      <c r="AK23" s="10">
        <f t="shared" si="20"/>
        <v>5043751000000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LOOKUP(BF12,$AY$3:$BA$3,AY6:BA6)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</v>
      </c>
      <c r="T24" s="2">
        <f t="shared" si="2"/>
        <v>200000</v>
      </c>
      <c r="U24" s="2">
        <f t="shared" si="3"/>
        <v>22000</v>
      </c>
      <c r="V24" s="2">
        <f t="shared" si="4"/>
        <v>2200</v>
      </c>
      <c r="W24" s="2">
        <f t="shared" si="5"/>
        <v>180000</v>
      </c>
      <c r="X24" s="2">
        <f t="shared" si="6"/>
        <v>20000</v>
      </c>
      <c r="Y24" s="2">
        <f t="shared" si="7"/>
        <v>4500</v>
      </c>
      <c r="Z24" s="2">
        <f t="shared" si="8"/>
        <v>450</v>
      </c>
      <c r="AA24" s="2">
        <f t="shared" si="9"/>
        <v>55.000000000000007</v>
      </c>
      <c r="AB24" s="2">
        <f t="shared" si="10"/>
        <v>15000</v>
      </c>
      <c r="AC24" s="2">
        <f t="shared" si="11"/>
        <v>500</v>
      </c>
      <c r="AD24" s="2">
        <f t="shared" si="0"/>
        <v>25</v>
      </c>
      <c r="AE24" s="13">
        <f t="shared" si="14"/>
        <v>164.77868716191134</v>
      </c>
      <c r="AF24" s="10">
        <f t="shared" si="15"/>
        <v>0.52631578947368418</v>
      </c>
      <c r="AG24" s="10">
        <f t="shared" si="16"/>
        <v>466.07578947368421</v>
      </c>
      <c r="AH24" s="10">
        <f t="shared" si="17"/>
        <v>12200</v>
      </c>
      <c r="AI24" s="10">
        <f t="shared" si="18"/>
        <v>14210526.315789474</v>
      </c>
      <c r="AJ24" s="10">
        <f t="shared" si="19"/>
        <v>190000</v>
      </c>
      <c r="AK24" s="10">
        <f t="shared" si="20"/>
        <v>13651727900000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LOOKUP(BG12,$AY$3:$BA$3,AY7:BA7)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</v>
      </c>
      <c r="T25" s="2">
        <f t="shared" si="2"/>
        <v>220000.00000000003</v>
      </c>
      <c r="U25" s="2">
        <f t="shared" si="3"/>
        <v>18000</v>
      </c>
      <c r="V25" s="2">
        <f t="shared" si="4"/>
        <v>1800</v>
      </c>
      <c r="W25" s="2">
        <f t="shared" si="5"/>
        <v>200000</v>
      </c>
      <c r="X25" s="2">
        <f t="shared" si="6"/>
        <v>22000</v>
      </c>
      <c r="Y25" s="2">
        <f t="shared" si="7"/>
        <v>5000</v>
      </c>
      <c r="Z25" s="2">
        <f t="shared" si="8"/>
        <v>500</v>
      </c>
      <c r="AA25" s="2">
        <f t="shared" si="9"/>
        <v>45</v>
      </c>
      <c r="AB25" s="2">
        <f t="shared" si="10"/>
        <v>5000</v>
      </c>
      <c r="AC25" s="2">
        <f t="shared" si="11"/>
        <v>750</v>
      </c>
      <c r="AD25" s="2">
        <f t="shared" si="0"/>
        <v>25</v>
      </c>
      <c r="AE25" s="13">
        <f t="shared" si="14"/>
        <v>160.78574569806111</v>
      </c>
      <c r="AF25" s="10">
        <f t="shared" si="15"/>
        <v>0.52380952380952384</v>
      </c>
      <c r="AG25" s="10">
        <f t="shared" si="16"/>
        <v>511.78920634920632</v>
      </c>
      <c r="AH25" s="10">
        <f t="shared" si="17"/>
        <v>12800</v>
      </c>
      <c r="AI25" s="10">
        <f t="shared" si="18"/>
        <v>5238095.2380952379</v>
      </c>
      <c r="AJ25" s="10">
        <f t="shared" si="19"/>
        <v>211000</v>
      </c>
      <c r="AK25" s="10">
        <f t="shared" si="20"/>
        <v>5598819800000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LOOKUP(BH12,$AY$3:$BA$3,AY8:BA8)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</v>
      </c>
      <c r="T26" s="2">
        <f t="shared" si="2"/>
        <v>180000</v>
      </c>
      <c r="U26" s="2">
        <f t="shared" si="3"/>
        <v>20000</v>
      </c>
      <c r="V26" s="2">
        <f t="shared" si="4"/>
        <v>2000</v>
      </c>
      <c r="W26" s="2">
        <f t="shared" si="5"/>
        <v>220000.00000000003</v>
      </c>
      <c r="X26" s="2">
        <f t="shared" si="6"/>
        <v>18000</v>
      </c>
      <c r="Y26" s="2">
        <f t="shared" si="7"/>
        <v>5500</v>
      </c>
      <c r="Z26" s="2">
        <f t="shared" si="8"/>
        <v>550</v>
      </c>
      <c r="AA26" s="2">
        <f t="shared" si="9"/>
        <v>50</v>
      </c>
      <c r="AB26" s="2">
        <f t="shared" si="10"/>
        <v>10000</v>
      </c>
      <c r="AC26" s="2">
        <f t="shared" si="11"/>
        <v>250</v>
      </c>
      <c r="AD26" s="2">
        <f t="shared" si="0"/>
        <v>25</v>
      </c>
      <c r="AE26" s="13">
        <f t="shared" si="14"/>
        <v>152.96078971293582</v>
      </c>
      <c r="AF26" s="10">
        <f t="shared" si="15"/>
        <v>0.45</v>
      </c>
      <c r="AG26" s="10">
        <f t="shared" si="16"/>
        <v>578.95839999999998</v>
      </c>
      <c r="AH26" s="10">
        <f t="shared" si="17"/>
        <v>11000</v>
      </c>
      <c r="AI26" s="10">
        <f t="shared" si="18"/>
        <v>9900000</v>
      </c>
      <c r="AJ26" s="10">
        <f t="shared" si="19"/>
        <v>229000.00000000003</v>
      </c>
      <c r="AK26" s="10">
        <f t="shared" si="20"/>
        <v>13203839000000.002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LOOKUP(BI12,$AY$3:$BA$3,AY9:BA9)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</v>
      </c>
      <c r="T27" s="2">
        <f t="shared" si="2"/>
        <v>200000</v>
      </c>
      <c r="U27" s="2">
        <f t="shared" si="3"/>
        <v>18000</v>
      </c>
      <c r="V27" s="2">
        <f t="shared" si="4"/>
        <v>2000</v>
      </c>
      <c r="W27" s="2">
        <f t="shared" si="5"/>
        <v>220000.00000000003</v>
      </c>
      <c r="X27" s="2">
        <f t="shared" si="6"/>
        <v>22000</v>
      </c>
      <c r="Y27" s="2">
        <f t="shared" si="7"/>
        <v>4500</v>
      </c>
      <c r="Z27" s="2">
        <f t="shared" si="8"/>
        <v>550</v>
      </c>
      <c r="AA27" s="2">
        <f t="shared" si="9"/>
        <v>45</v>
      </c>
      <c r="AB27" s="2">
        <f t="shared" si="10"/>
        <v>10000</v>
      </c>
      <c r="AC27" s="2">
        <f t="shared" si="11"/>
        <v>500</v>
      </c>
      <c r="AD27" s="2">
        <f t="shared" si="0"/>
        <v>37.5</v>
      </c>
      <c r="AE27" s="13">
        <f t="shared" si="14"/>
        <v>152.8556939473369</v>
      </c>
      <c r="AF27" s="10">
        <f t="shared" si="15"/>
        <v>0.55000000000000004</v>
      </c>
      <c r="AG27" s="10">
        <f t="shared" si="16"/>
        <v>560.71946666666668</v>
      </c>
      <c r="AH27" s="10">
        <f t="shared" si="17"/>
        <v>13000</v>
      </c>
      <c r="AI27" s="10">
        <f t="shared" si="18"/>
        <v>9900000</v>
      </c>
      <c r="AJ27" s="10">
        <f t="shared" si="19"/>
        <v>231000.00000000003</v>
      </c>
      <c r="AK27" s="10">
        <f t="shared" si="20"/>
        <v>10984101000000.002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LOOKUP(BJ12,$AY$3:$BA$3,AY10:BA10)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</v>
      </c>
      <c r="T28" s="2">
        <f t="shared" si="2"/>
        <v>220000.00000000003</v>
      </c>
      <c r="U28" s="2">
        <f t="shared" si="3"/>
        <v>20000</v>
      </c>
      <c r="V28" s="2">
        <f t="shared" si="4"/>
        <v>2200</v>
      </c>
      <c r="W28" s="2">
        <f t="shared" si="5"/>
        <v>180000</v>
      </c>
      <c r="X28" s="2">
        <f t="shared" si="6"/>
        <v>18000</v>
      </c>
      <c r="Y28" s="2">
        <f t="shared" si="7"/>
        <v>5000</v>
      </c>
      <c r="Z28" s="2">
        <f t="shared" si="8"/>
        <v>450</v>
      </c>
      <c r="AA28" s="2">
        <f t="shared" si="9"/>
        <v>50</v>
      </c>
      <c r="AB28" s="2">
        <f t="shared" si="10"/>
        <v>15000</v>
      </c>
      <c r="AC28" s="2">
        <f t="shared" si="11"/>
        <v>750</v>
      </c>
      <c r="AD28" s="2">
        <f t="shared" si="0"/>
        <v>37.5</v>
      </c>
      <c r="AE28" s="13">
        <f t="shared" si="14"/>
        <v>163.07401132226963</v>
      </c>
      <c r="AF28" s="10">
        <f t="shared" si="15"/>
        <v>0.47368421052631576</v>
      </c>
      <c r="AG28" s="10">
        <f t="shared" si="16"/>
        <v>457.85590643274855</v>
      </c>
      <c r="AH28" s="10">
        <f t="shared" si="17"/>
        <v>11200</v>
      </c>
      <c r="AI28" s="10">
        <f t="shared" si="18"/>
        <v>14210526.315789474</v>
      </c>
      <c r="AJ28" s="10">
        <f t="shared" si="19"/>
        <v>189000</v>
      </c>
      <c r="AK28" s="10">
        <f t="shared" si="20"/>
        <v>15018117800000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LOOKUP(BK12,$AY$3:$BA$3,AY11:BA11)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</v>
      </c>
      <c r="T29" s="2">
        <f t="shared" si="2"/>
        <v>180000</v>
      </c>
      <c r="U29" s="2">
        <f t="shared" si="3"/>
        <v>22000</v>
      </c>
      <c r="V29" s="2">
        <f t="shared" si="4"/>
        <v>1800</v>
      </c>
      <c r="W29" s="2">
        <f t="shared" si="5"/>
        <v>200000</v>
      </c>
      <c r="X29" s="2">
        <f t="shared" si="6"/>
        <v>20000</v>
      </c>
      <c r="Y29" s="2">
        <f t="shared" si="7"/>
        <v>5500</v>
      </c>
      <c r="Z29" s="2">
        <f t="shared" si="8"/>
        <v>500</v>
      </c>
      <c r="AA29" s="2">
        <f t="shared" si="9"/>
        <v>55.000000000000007</v>
      </c>
      <c r="AB29" s="2">
        <f t="shared" si="10"/>
        <v>5000</v>
      </c>
      <c r="AC29" s="2">
        <f t="shared" si="11"/>
        <v>250</v>
      </c>
      <c r="AD29" s="2">
        <f t="shared" si="0"/>
        <v>37.5</v>
      </c>
      <c r="AE29" s="13">
        <f t="shared" si="14"/>
        <v>165.02771483819689</v>
      </c>
      <c r="AF29" s="10">
        <f t="shared" si="15"/>
        <v>0.47619047619047616</v>
      </c>
      <c r="AG29" s="10">
        <f t="shared" si="16"/>
        <v>519.311746031746</v>
      </c>
      <c r="AH29" s="10">
        <f t="shared" si="17"/>
        <v>11800</v>
      </c>
      <c r="AI29" s="10">
        <f t="shared" si="18"/>
        <v>5238095.2380952379</v>
      </c>
      <c r="AJ29" s="10">
        <f t="shared" si="19"/>
        <v>210000</v>
      </c>
      <c r="AK29" s="10">
        <f t="shared" si="20"/>
        <v>6103197900000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LOOKUP(BL12,$AY$3:$BA$3,AY12:BA12)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</v>
      </c>
      <c r="T30" s="2">
        <f t="shared" si="2"/>
        <v>200000</v>
      </c>
      <c r="U30" s="2">
        <f t="shared" si="3"/>
        <v>20000</v>
      </c>
      <c r="V30" s="2">
        <f t="shared" si="4"/>
        <v>2000</v>
      </c>
      <c r="W30" s="2">
        <f t="shared" si="5"/>
        <v>180000</v>
      </c>
      <c r="X30" s="2">
        <f t="shared" si="6"/>
        <v>18000</v>
      </c>
      <c r="Y30" s="2">
        <f t="shared" si="7"/>
        <v>5500</v>
      </c>
      <c r="Z30" s="2">
        <f t="shared" si="8"/>
        <v>500</v>
      </c>
      <c r="AA30" s="2">
        <f t="shared" si="9"/>
        <v>55.000000000000007</v>
      </c>
      <c r="AB30" s="2">
        <f t="shared" si="10"/>
        <v>5000</v>
      </c>
      <c r="AC30" s="2">
        <f t="shared" si="11"/>
        <v>750</v>
      </c>
      <c r="AD30" s="2">
        <f t="shared" si="0"/>
        <v>37.5</v>
      </c>
      <c r="AE30" s="13">
        <f t="shared" si="14"/>
        <v>163.23824690005242</v>
      </c>
      <c r="AF30" s="10">
        <f t="shared" si="15"/>
        <v>0.55000000000000004</v>
      </c>
      <c r="AG30" s="10">
        <f t="shared" si="16"/>
        <v>507.14631111111112</v>
      </c>
      <c r="AH30" s="10">
        <f t="shared" si="17"/>
        <v>11000</v>
      </c>
      <c r="AI30" s="10">
        <f t="shared" si="18"/>
        <v>4950000</v>
      </c>
      <c r="AJ30" s="10">
        <f t="shared" si="19"/>
        <v>189000</v>
      </c>
      <c r="AK30" s="10">
        <f t="shared" si="20"/>
        <v>5503179000000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LOOKUP(BM12,$AY$3:$BA$3,AY13:BA13)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</v>
      </c>
      <c r="T31" s="2">
        <f t="shared" si="2"/>
        <v>220000.00000000003</v>
      </c>
      <c r="U31" s="2">
        <f t="shared" si="3"/>
        <v>22000</v>
      </c>
      <c r="V31" s="2">
        <f t="shared" si="4"/>
        <v>2200</v>
      </c>
      <c r="W31" s="2">
        <f t="shared" si="5"/>
        <v>200000</v>
      </c>
      <c r="X31" s="2">
        <f t="shared" si="6"/>
        <v>20000</v>
      </c>
      <c r="Y31" s="2">
        <f t="shared" si="7"/>
        <v>4500</v>
      </c>
      <c r="Z31" s="2">
        <f t="shared" si="8"/>
        <v>550</v>
      </c>
      <c r="AA31" s="2">
        <f t="shared" si="9"/>
        <v>45</v>
      </c>
      <c r="AB31" s="2">
        <f t="shared" si="10"/>
        <v>10000</v>
      </c>
      <c r="AC31" s="2">
        <f t="shared" si="11"/>
        <v>250</v>
      </c>
      <c r="AD31" s="2">
        <f t="shared" si="0"/>
        <v>37.5</v>
      </c>
      <c r="AE31" s="13">
        <f t="shared" si="14"/>
        <v>149.03119659480382</v>
      </c>
      <c r="AF31" s="10">
        <f t="shared" si="15"/>
        <v>0.47368421052631576</v>
      </c>
      <c r="AG31" s="10">
        <f t="shared" si="16"/>
        <v>573.56771929824561</v>
      </c>
      <c r="AH31" s="10">
        <f t="shared" si="17"/>
        <v>12200</v>
      </c>
      <c r="AI31" s="10">
        <f t="shared" si="18"/>
        <v>9473684.2105263155</v>
      </c>
      <c r="AJ31" s="10">
        <f t="shared" si="19"/>
        <v>210000</v>
      </c>
      <c r="AK31" s="10">
        <f t="shared" si="20"/>
        <v>10002561900000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LOOKUP(BN12,$AY$3:$BA$3,AY14:BA14)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</v>
      </c>
      <c r="T32" s="2">
        <f t="shared" si="2"/>
        <v>180000</v>
      </c>
      <c r="U32" s="2">
        <f t="shared" si="3"/>
        <v>18000</v>
      </c>
      <c r="V32" s="2">
        <f t="shared" si="4"/>
        <v>1800</v>
      </c>
      <c r="W32" s="2">
        <f t="shared" si="5"/>
        <v>220000.00000000003</v>
      </c>
      <c r="X32" s="2">
        <f t="shared" si="6"/>
        <v>22000</v>
      </c>
      <c r="Y32" s="2">
        <f t="shared" si="7"/>
        <v>5000</v>
      </c>
      <c r="Z32" s="2">
        <f t="shared" si="8"/>
        <v>450</v>
      </c>
      <c r="AA32" s="2">
        <f t="shared" si="9"/>
        <v>50</v>
      </c>
      <c r="AB32" s="2">
        <f t="shared" si="10"/>
        <v>15000</v>
      </c>
      <c r="AC32" s="2">
        <f t="shared" si="11"/>
        <v>500</v>
      </c>
      <c r="AD32" s="2">
        <f t="shared" si="0"/>
        <v>37.5</v>
      </c>
      <c r="AE32" s="13">
        <f t="shared" si="14"/>
        <v>169.82547020816992</v>
      </c>
      <c r="AF32" s="10">
        <f t="shared" si="15"/>
        <v>0.47619047619047616</v>
      </c>
      <c r="AG32" s="10">
        <f t="shared" si="16"/>
        <v>459.655873015873</v>
      </c>
      <c r="AH32" s="10">
        <f t="shared" si="17"/>
        <v>12800</v>
      </c>
      <c r="AI32" s="10">
        <f t="shared" si="18"/>
        <v>15714285.714285715</v>
      </c>
      <c r="AJ32" s="10">
        <f t="shared" si="19"/>
        <v>231000.00000000003</v>
      </c>
      <c r="AK32" s="10">
        <f t="shared" si="20"/>
        <v>18289175800000.004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LOOKUP(BO12,$AY$3:$BA$3,AY15:BA15)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</v>
      </c>
      <c r="T33" s="2">
        <f t="shared" si="2"/>
        <v>220000.00000000003</v>
      </c>
      <c r="U33" s="2">
        <f t="shared" si="3"/>
        <v>22000</v>
      </c>
      <c r="V33" s="2">
        <f t="shared" si="4"/>
        <v>2000</v>
      </c>
      <c r="W33" s="2">
        <f t="shared" si="5"/>
        <v>220000.00000000003</v>
      </c>
      <c r="X33" s="2">
        <f t="shared" si="6"/>
        <v>20000</v>
      </c>
      <c r="Y33" s="2">
        <f t="shared" si="7"/>
        <v>5000</v>
      </c>
      <c r="Z33" s="2">
        <f t="shared" si="8"/>
        <v>450</v>
      </c>
      <c r="AA33" s="2">
        <f t="shared" si="9"/>
        <v>50</v>
      </c>
      <c r="AB33" s="2">
        <f t="shared" si="10"/>
        <v>5000</v>
      </c>
      <c r="AC33" s="2">
        <f t="shared" si="11"/>
        <v>250</v>
      </c>
      <c r="AD33" s="2">
        <f t="shared" si="0"/>
        <v>37.5</v>
      </c>
      <c r="AE33" s="13">
        <f t="shared" si="14"/>
        <v>164.6245561670496</v>
      </c>
      <c r="AF33" s="10">
        <f t="shared" si="15"/>
        <v>0.55000000000000004</v>
      </c>
      <c r="AG33" s="10">
        <f t="shared" si="16"/>
        <v>473.57226666666668</v>
      </c>
      <c r="AH33" s="10">
        <f t="shared" si="17"/>
        <v>12000</v>
      </c>
      <c r="AI33" s="10">
        <f t="shared" si="18"/>
        <v>4950000</v>
      </c>
      <c r="AJ33" s="10">
        <f t="shared" si="19"/>
        <v>230000.00000000003</v>
      </c>
      <c r="AK33" s="10">
        <f t="shared" si="20"/>
        <v>6053970000000.001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LOOKUP(BP12,$AY$3:$BA$3,AY16:BA16)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</v>
      </c>
      <c r="T34" s="2">
        <f t="shared" si="2"/>
        <v>180000</v>
      </c>
      <c r="U34" s="2">
        <f t="shared" si="3"/>
        <v>18000</v>
      </c>
      <c r="V34" s="2">
        <f t="shared" si="4"/>
        <v>2200</v>
      </c>
      <c r="W34" s="2">
        <f t="shared" si="5"/>
        <v>180000</v>
      </c>
      <c r="X34" s="2">
        <f t="shared" si="6"/>
        <v>22000</v>
      </c>
      <c r="Y34" s="2">
        <f t="shared" si="7"/>
        <v>5500</v>
      </c>
      <c r="Z34" s="2">
        <f t="shared" si="8"/>
        <v>500</v>
      </c>
      <c r="AA34" s="2">
        <f t="shared" si="9"/>
        <v>55.000000000000007</v>
      </c>
      <c r="AB34" s="2">
        <f t="shared" si="10"/>
        <v>10000</v>
      </c>
      <c r="AC34" s="2">
        <f t="shared" si="11"/>
        <v>500</v>
      </c>
      <c r="AD34" s="2">
        <f t="shared" si="0"/>
        <v>37.5</v>
      </c>
      <c r="AE34" s="13">
        <f t="shared" si="14"/>
        <v>159.41636460091206</v>
      </c>
      <c r="AF34" s="10">
        <f t="shared" si="15"/>
        <v>0.47368421052631576</v>
      </c>
      <c r="AG34" s="10">
        <f t="shared" si="16"/>
        <v>509.65052631578948</v>
      </c>
      <c r="AH34" s="10">
        <f t="shared" si="17"/>
        <v>13200</v>
      </c>
      <c r="AI34" s="10">
        <f t="shared" si="18"/>
        <v>9473684.2105263155</v>
      </c>
      <c r="AJ34" s="10">
        <f t="shared" si="19"/>
        <v>191000</v>
      </c>
      <c r="AK34" s="10">
        <f t="shared" si="20"/>
        <v>11234644300000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</v>
      </c>
      <c r="T35" s="2">
        <f t="shared" si="2"/>
        <v>200000</v>
      </c>
      <c r="U35" s="2">
        <f t="shared" si="3"/>
        <v>20000</v>
      </c>
      <c r="V35" s="2">
        <f t="shared" si="4"/>
        <v>1800</v>
      </c>
      <c r="W35" s="2">
        <f t="shared" si="5"/>
        <v>200000</v>
      </c>
      <c r="X35" s="2">
        <f t="shared" si="6"/>
        <v>18000</v>
      </c>
      <c r="Y35" s="2">
        <f t="shared" si="7"/>
        <v>4500</v>
      </c>
      <c r="Z35" s="2">
        <f t="shared" si="8"/>
        <v>550</v>
      </c>
      <c r="AA35" s="2">
        <f t="shared" si="9"/>
        <v>45</v>
      </c>
      <c r="AB35" s="2">
        <f t="shared" si="10"/>
        <v>15000</v>
      </c>
      <c r="AC35" s="2">
        <f t="shared" si="11"/>
        <v>750</v>
      </c>
      <c r="AD35" s="2">
        <f t="shared" si="0"/>
        <v>37.5</v>
      </c>
      <c r="AE35" s="13">
        <f t="shared" si="14"/>
        <v>155.75320678654771</v>
      </c>
      <c r="AF35" s="10">
        <f t="shared" si="15"/>
        <v>0.47619047619047616</v>
      </c>
      <c r="AG35" s="10">
        <f t="shared" si="16"/>
        <v>557.14835978835981</v>
      </c>
      <c r="AH35" s="10">
        <f t="shared" si="17"/>
        <v>10800</v>
      </c>
      <c r="AI35" s="10">
        <f t="shared" si="18"/>
        <v>15714285.714285715</v>
      </c>
      <c r="AJ35" s="10">
        <f t="shared" si="19"/>
        <v>209000</v>
      </c>
      <c r="AK35" s="10">
        <f t="shared" si="20"/>
        <v>14839746300000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</v>
      </c>
      <c r="T36" s="2">
        <f t="shared" si="2"/>
        <v>180000</v>
      </c>
      <c r="U36" s="2">
        <f t="shared" si="3"/>
        <v>20000</v>
      </c>
      <c r="V36" s="2">
        <f t="shared" si="4"/>
        <v>2200</v>
      </c>
      <c r="W36" s="2">
        <f t="shared" si="5"/>
        <v>200000</v>
      </c>
      <c r="X36" s="2">
        <f t="shared" si="6"/>
        <v>22000</v>
      </c>
      <c r="Y36" s="2">
        <f t="shared" si="7"/>
        <v>4500</v>
      </c>
      <c r="Z36" s="2">
        <f t="shared" si="8"/>
        <v>500</v>
      </c>
      <c r="AA36" s="2">
        <f t="shared" si="9"/>
        <v>50</v>
      </c>
      <c r="AB36" s="2">
        <f t="shared" si="10"/>
        <v>15000</v>
      </c>
      <c r="AC36" s="2">
        <f t="shared" si="11"/>
        <v>250</v>
      </c>
      <c r="AD36" s="2">
        <f t="shared" si="0"/>
        <v>37.5</v>
      </c>
      <c r="AE36" s="13">
        <f t="shared" si="14"/>
        <v>159.12692830353001</v>
      </c>
      <c r="AF36" s="10">
        <f t="shared" si="15"/>
        <v>0.55000000000000004</v>
      </c>
      <c r="AG36" s="10">
        <f t="shared" si="16"/>
        <v>519.30560000000003</v>
      </c>
      <c r="AH36" s="10">
        <f t="shared" si="17"/>
        <v>13200</v>
      </c>
      <c r="AI36" s="10">
        <f t="shared" si="18"/>
        <v>14850000</v>
      </c>
      <c r="AJ36" s="10">
        <f t="shared" si="19"/>
        <v>211000</v>
      </c>
      <c r="AK36" s="10">
        <f t="shared" si="20"/>
        <v>15137294100000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</v>
      </c>
      <c r="T37" s="2">
        <f t="shared" si="2"/>
        <v>200000</v>
      </c>
      <c r="U37" s="2">
        <f t="shared" si="3"/>
        <v>22000</v>
      </c>
      <c r="V37" s="2">
        <f t="shared" si="4"/>
        <v>1800</v>
      </c>
      <c r="W37" s="2">
        <f t="shared" si="5"/>
        <v>220000.00000000003</v>
      </c>
      <c r="X37" s="2">
        <f t="shared" si="6"/>
        <v>18000</v>
      </c>
      <c r="Y37" s="2">
        <f t="shared" si="7"/>
        <v>5000</v>
      </c>
      <c r="Z37" s="2">
        <f t="shared" si="8"/>
        <v>550</v>
      </c>
      <c r="AA37" s="2">
        <f t="shared" si="9"/>
        <v>55.000000000000007</v>
      </c>
      <c r="AB37" s="2">
        <f t="shared" si="10"/>
        <v>5000</v>
      </c>
      <c r="AC37" s="2">
        <f t="shared" si="11"/>
        <v>500</v>
      </c>
      <c r="AD37" s="2">
        <f t="shared" si="0"/>
        <v>37.5</v>
      </c>
      <c r="AE37" s="13">
        <f t="shared" si="14"/>
        <v>153.9396721056207</v>
      </c>
      <c r="AF37" s="10">
        <f t="shared" si="15"/>
        <v>0.47368421052631576</v>
      </c>
      <c r="AG37" s="10">
        <f t="shared" si="16"/>
        <v>560.71719298245614</v>
      </c>
      <c r="AH37" s="10">
        <f t="shared" si="17"/>
        <v>10800</v>
      </c>
      <c r="AI37" s="10">
        <f t="shared" si="18"/>
        <v>4736842.1052631577</v>
      </c>
      <c r="AJ37" s="10">
        <f t="shared" si="19"/>
        <v>229000.00000000003</v>
      </c>
      <c r="AK37" s="10">
        <f t="shared" si="20"/>
        <v>5998672200000.001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</v>
      </c>
      <c r="T38" s="2">
        <f t="shared" si="2"/>
        <v>220000.00000000003</v>
      </c>
      <c r="U38" s="2">
        <f t="shared" si="3"/>
        <v>18000</v>
      </c>
      <c r="V38" s="2">
        <f t="shared" si="4"/>
        <v>2000</v>
      </c>
      <c r="W38" s="2">
        <f t="shared" si="5"/>
        <v>180000</v>
      </c>
      <c r="X38" s="2">
        <f t="shared" si="6"/>
        <v>20000</v>
      </c>
      <c r="Y38" s="2">
        <f t="shared" si="7"/>
        <v>5500</v>
      </c>
      <c r="Z38" s="2">
        <f t="shared" si="8"/>
        <v>450</v>
      </c>
      <c r="AA38" s="2">
        <f t="shared" si="9"/>
        <v>45</v>
      </c>
      <c r="AB38" s="2">
        <f t="shared" si="10"/>
        <v>10000</v>
      </c>
      <c r="AC38" s="2">
        <f t="shared" si="11"/>
        <v>750</v>
      </c>
      <c r="AD38" s="2">
        <f t="shared" si="0"/>
        <v>37.5</v>
      </c>
      <c r="AE38" s="13">
        <f t="shared" si="14"/>
        <v>167.07500417683374</v>
      </c>
      <c r="AF38" s="10">
        <f t="shared" si="15"/>
        <v>0.47619047619047616</v>
      </c>
      <c r="AG38" s="10">
        <f t="shared" si="16"/>
        <v>457.85947089947092</v>
      </c>
      <c r="AH38" s="10">
        <f t="shared" si="17"/>
        <v>12000</v>
      </c>
      <c r="AI38" s="10">
        <f t="shared" si="18"/>
        <v>10476190.476190476</v>
      </c>
      <c r="AJ38" s="10">
        <f t="shared" si="19"/>
        <v>190000</v>
      </c>
      <c r="AK38" s="10">
        <f t="shared" si="20"/>
        <v>11113391000000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159.11177282468765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</v>
      </c>
      <c r="T3" s="2">
        <f>LOOKUP(D3,$AY$20:$BA$20,$AY$23:$BA$23)</f>
        <v>1800</v>
      </c>
      <c r="U3" s="2">
        <f>LOOKUP(E3,$AY$20:$BA$20,$AY$24:$BA$24)</f>
        <v>180000</v>
      </c>
      <c r="V3" s="2">
        <f>LOOKUP(F3,$AY$20:$BA$20,$AY$25:$BA$25)</f>
        <v>18000</v>
      </c>
      <c r="W3" s="2">
        <f>LOOKUP(G3,$AY$20:$BA$20,$AY$26:$BA$26)</f>
        <v>1800</v>
      </c>
      <c r="X3" s="2">
        <f>LOOKUP(H3,$AY$20:$BA$20,$AY$27:$BA$27)</f>
        <v>180000</v>
      </c>
      <c r="Y3" s="2">
        <f>LOOKUP(I3,$AY$20:$BA$20,$AY$28:$BA$28)</f>
        <v>45</v>
      </c>
      <c r="Z3" s="2">
        <f>LOOKUP(J3,$AY$20:$BA$20,$AY$29:$BA$29)</f>
        <v>4500</v>
      </c>
      <c r="AA3" s="2">
        <f>LOOKUP(K3,$AY$20:$BA$20,$AY$30:$BA$30)</f>
        <v>450</v>
      </c>
      <c r="AB3" s="2">
        <f>LOOKUP(L3,$AY$20:$BA$20,$AY$31:$BA$31)</f>
        <v>12.5</v>
      </c>
      <c r="AC3" s="2">
        <f>LOOKUP(M3,$AY$20:$BA$20,$AY$32:$BA$32)</f>
        <v>5000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38.504708901972528</v>
      </c>
      <c r="AF3" s="10">
        <f>S3/(R3+S3)</f>
        <v>0.5</v>
      </c>
      <c r="AG3" s="10">
        <f>(((R3*S3)/(R3+S3)+T3)/AC3/AD3)+Z3</f>
        <v>4500.1728000000003</v>
      </c>
      <c r="AH3" s="10">
        <f>V3+X3*0.5</f>
        <v>108000</v>
      </c>
      <c r="AI3" s="10">
        <f>(R3*S3)*AB3/(R3+S3)</f>
        <v>112500</v>
      </c>
      <c r="AJ3" s="10">
        <f>W3+X3*0.5</f>
        <v>91800</v>
      </c>
      <c r="AK3" s="10">
        <f>(AH3+AJ3)*(1+AB3)*Y3+AH3*AJ3</f>
        <v>10035778500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10000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37.770227092712624</v>
      </c>
      <c r="AF4" s="10">
        <f>S4/(R4+S4)</f>
        <v>0.5</v>
      </c>
      <c r="AG4" s="10">
        <f>(((R4*S4)/(R4+S4)+T4)/AC4/AD4)+Z4</f>
        <v>5000.0959999999995</v>
      </c>
      <c r="AH4" s="10">
        <f>V4+X4*0.5</f>
        <v>120000</v>
      </c>
      <c r="AI4" s="10">
        <f>(R4*S4)*AB4/(R4+S4)</f>
        <v>250000</v>
      </c>
      <c r="AJ4" s="10">
        <f>W4+X4*0.5</f>
        <v>102000</v>
      </c>
      <c r="AK4" s="10">
        <f>(AH4+AJ4)*(1+AB4)*Y4+AH4*AJ4</f>
        <v>12528600000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51640.646609905525</v>
      </c>
      <c r="AQ4" s="22">
        <f>AP4/AO4</f>
        <v>51640.646609905525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</v>
      </c>
      <c r="T5" s="2">
        <f t="shared" si="2"/>
        <v>2200</v>
      </c>
      <c r="U5" s="2">
        <f t="shared" si="3"/>
        <v>220000.00000000003</v>
      </c>
      <c r="V5" s="2">
        <f t="shared" si="4"/>
        <v>22000</v>
      </c>
      <c r="W5" s="2">
        <f t="shared" si="5"/>
        <v>2200</v>
      </c>
      <c r="X5" s="2">
        <f t="shared" si="6"/>
        <v>220000.00000000003</v>
      </c>
      <c r="Y5" s="2">
        <f t="shared" si="7"/>
        <v>55.000000000000007</v>
      </c>
      <c r="Z5" s="2">
        <f t="shared" si="8"/>
        <v>5500</v>
      </c>
      <c r="AA5" s="2">
        <f t="shared" si="9"/>
        <v>550</v>
      </c>
      <c r="AB5" s="2">
        <f t="shared" si="10"/>
        <v>37.5</v>
      </c>
      <c r="AC5" s="2">
        <f t="shared" si="11"/>
        <v>15000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37.577400369656154</v>
      </c>
      <c r="AF5" s="10">
        <f t="shared" ref="AF5:AF38" si="15">S5/(R5+S5)</f>
        <v>0.5</v>
      </c>
      <c r="AG5" s="10">
        <f t="shared" ref="AG5:AG38" si="16">(((R5*S5)/(R5+S5)+T5)/AC5/AD5)+Z5</f>
        <v>5500.0703999999996</v>
      </c>
      <c r="AH5" s="10">
        <f t="shared" ref="AH5:AH38" si="17">V5+X5*0.5</f>
        <v>132000</v>
      </c>
      <c r="AI5" s="10">
        <f t="shared" ref="AI5:AI38" si="18">(R5*S5)*AB5/(R5+S5)</f>
        <v>412500</v>
      </c>
      <c r="AJ5" s="10">
        <f t="shared" ref="AJ5:AJ38" si="19">W5+X5*0.5</f>
        <v>112200.00000000001</v>
      </c>
      <c r="AK5" s="10">
        <f t="shared" ref="AK5:AK38" si="20">(AH5+AJ5)*(1+AB5)*Y5+AH5*AJ5</f>
        <v>15327493500.000002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202.68935962078831</v>
      </c>
      <c r="AQ5" s="25">
        <f>AP5/AO5</f>
        <v>5.7911245605939516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</v>
      </c>
      <c r="T6" s="2">
        <f t="shared" si="2"/>
        <v>1800</v>
      </c>
      <c r="U6" s="2">
        <f t="shared" si="3"/>
        <v>180000</v>
      </c>
      <c r="V6" s="2">
        <f t="shared" si="4"/>
        <v>20000</v>
      </c>
      <c r="W6" s="2">
        <f t="shared" si="5"/>
        <v>2000</v>
      </c>
      <c r="X6" s="2">
        <f t="shared" si="6"/>
        <v>200000</v>
      </c>
      <c r="Y6" s="2">
        <f t="shared" si="7"/>
        <v>50</v>
      </c>
      <c r="Z6" s="2">
        <f t="shared" si="8"/>
        <v>5500</v>
      </c>
      <c r="AA6" s="2">
        <f t="shared" si="9"/>
        <v>550</v>
      </c>
      <c r="AB6" s="2">
        <f t="shared" si="10"/>
        <v>37.5</v>
      </c>
      <c r="AC6" s="2">
        <f t="shared" si="11"/>
        <v>15000</v>
      </c>
      <c r="AD6" s="2">
        <f t="shared" si="0"/>
        <v>12.5</v>
      </c>
      <c r="AE6" s="13">
        <f t="shared" si="14"/>
        <v>36.426331503124779</v>
      </c>
      <c r="AF6" s="10">
        <f t="shared" si="15"/>
        <v>0.5</v>
      </c>
      <c r="AG6" s="10">
        <f t="shared" si="16"/>
        <v>5500.0576000000001</v>
      </c>
      <c r="AH6" s="10">
        <f t="shared" si="17"/>
        <v>120000</v>
      </c>
      <c r="AI6" s="10">
        <f t="shared" si="18"/>
        <v>337500</v>
      </c>
      <c r="AJ6" s="10">
        <f t="shared" si="19"/>
        <v>102000</v>
      </c>
      <c r="AK6" s="10">
        <f t="shared" si="20"/>
        <v>12667350000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51843.335969526313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</v>
      </c>
      <c r="T7" s="2">
        <f t="shared" si="2"/>
        <v>2000</v>
      </c>
      <c r="U7" s="2">
        <f t="shared" si="3"/>
        <v>200000</v>
      </c>
      <c r="V7" s="2">
        <f t="shared" si="4"/>
        <v>22000</v>
      </c>
      <c r="W7" s="2">
        <f t="shared" si="5"/>
        <v>2200</v>
      </c>
      <c r="X7" s="2">
        <f t="shared" si="6"/>
        <v>220000.00000000003</v>
      </c>
      <c r="Y7" s="2">
        <f t="shared" si="7"/>
        <v>55.000000000000007</v>
      </c>
      <c r="Z7" s="2">
        <f t="shared" si="8"/>
        <v>4500</v>
      </c>
      <c r="AA7" s="2">
        <f t="shared" si="9"/>
        <v>450</v>
      </c>
      <c r="AB7" s="2">
        <f t="shared" si="10"/>
        <v>12.5</v>
      </c>
      <c r="AC7" s="2">
        <f t="shared" si="11"/>
        <v>5000</v>
      </c>
      <c r="AD7" s="2">
        <f t="shared" si="0"/>
        <v>12.5</v>
      </c>
      <c r="AE7" s="13">
        <f t="shared" si="14"/>
        <v>38.873526099513711</v>
      </c>
      <c r="AF7" s="10">
        <f t="shared" si="15"/>
        <v>0.5</v>
      </c>
      <c r="AG7" s="10">
        <f t="shared" si="16"/>
        <v>4500.192</v>
      </c>
      <c r="AH7" s="10">
        <f t="shared" si="17"/>
        <v>132000</v>
      </c>
      <c r="AI7" s="10">
        <f t="shared" si="18"/>
        <v>125000</v>
      </c>
      <c r="AJ7" s="10">
        <f t="shared" si="19"/>
        <v>112200.00000000001</v>
      </c>
      <c r="AK7" s="10">
        <f t="shared" si="20"/>
        <v>14991718500.000002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</v>
      </c>
      <c r="T8" s="2">
        <f t="shared" si="2"/>
        <v>2200</v>
      </c>
      <c r="U8" s="2">
        <f t="shared" si="3"/>
        <v>220000.00000000003</v>
      </c>
      <c r="V8" s="2">
        <f t="shared" si="4"/>
        <v>18000</v>
      </c>
      <c r="W8" s="2">
        <f t="shared" si="5"/>
        <v>1800</v>
      </c>
      <c r="X8" s="2">
        <f t="shared" si="6"/>
        <v>180000</v>
      </c>
      <c r="Y8" s="2">
        <f t="shared" si="7"/>
        <v>45</v>
      </c>
      <c r="Z8" s="2">
        <f t="shared" si="8"/>
        <v>5000</v>
      </c>
      <c r="AA8" s="2">
        <f t="shared" si="9"/>
        <v>500</v>
      </c>
      <c r="AB8" s="2">
        <f t="shared" si="10"/>
        <v>25</v>
      </c>
      <c r="AC8" s="2">
        <f t="shared" si="11"/>
        <v>10000</v>
      </c>
      <c r="AD8" s="2">
        <f t="shared" si="0"/>
        <v>12.5</v>
      </c>
      <c r="AE8" s="13">
        <f t="shared" si="14"/>
        <v>37.897763850189655</v>
      </c>
      <c r="AF8" s="10">
        <f t="shared" si="15"/>
        <v>0.5</v>
      </c>
      <c r="AG8" s="10">
        <f t="shared" si="16"/>
        <v>5000.1055999999999</v>
      </c>
      <c r="AH8" s="10">
        <f t="shared" si="17"/>
        <v>108000</v>
      </c>
      <c r="AI8" s="10">
        <f t="shared" si="18"/>
        <v>275000</v>
      </c>
      <c r="AJ8" s="10">
        <f t="shared" si="19"/>
        <v>91800</v>
      </c>
      <c r="AK8" s="10">
        <f t="shared" si="20"/>
        <v>10148166000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</v>
      </c>
      <c r="T9" s="2">
        <f t="shared" si="2"/>
        <v>2000</v>
      </c>
      <c r="U9" s="2">
        <f t="shared" si="3"/>
        <v>220000.00000000003</v>
      </c>
      <c r="V9" s="2">
        <f t="shared" si="4"/>
        <v>18000</v>
      </c>
      <c r="W9" s="2">
        <f t="shared" si="5"/>
        <v>2000</v>
      </c>
      <c r="X9" s="2">
        <f t="shared" si="6"/>
        <v>220000.00000000003</v>
      </c>
      <c r="Y9" s="2">
        <f t="shared" si="7"/>
        <v>55.000000000000007</v>
      </c>
      <c r="Z9" s="2">
        <f t="shared" si="8"/>
        <v>4500</v>
      </c>
      <c r="AA9" s="2">
        <f t="shared" si="9"/>
        <v>500</v>
      </c>
      <c r="AB9" s="2">
        <f t="shared" si="10"/>
        <v>25</v>
      </c>
      <c r="AC9" s="2">
        <f t="shared" si="11"/>
        <v>15000</v>
      </c>
      <c r="AD9" s="2">
        <f t="shared" si="0"/>
        <v>12.5</v>
      </c>
      <c r="AE9" s="13">
        <f t="shared" si="14"/>
        <v>38.021590836082311</v>
      </c>
      <c r="AF9" s="10">
        <f t="shared" si="15"/>
        <v>0.5</v>
      </c>
      <c r="AG9" s="10">
        <f t="shared" si="16"/>
        <v>4500.0586666666668</v>
      </c>
      <c r="AH9" s="10">
        <f t="shared" si="17"/>
        <v>128000.00000000001</v>
      </c>
      <c r="AI9" s="10">
        <f t="shared" si="18"/>
        <v>225000</v>
      </c>
      <c r="AJ9" s="10">
        <f t="shared" si="19"/>
        <v>112000.00000000001</v>
      </c>
      <c r="AK9" s="10">
        <f t="shared" si="20"/>
        <v>14679200000.000004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</v>
      </c>
      <c r="T10" s="2">
        <f t="shared" si="2"/>
        <v>2200</v>
      </c>
      <c r="U10" s="2">
        <f t="shared" si="3"/>
        <v>180000</v>
      </c>
      <c r="V10" s="2">
        <f t="shared" si="4"/>
        <v>20000</v>
      </c>
      <c r="W10" s="2">
        <f t="shared" si="5"/>
        <v>2200</v>
      </c>
      <c r="X10" s="2">
        <f t="shared" si="6"/>
        <v>180000</v>
      </c>
      <c r="Y10" s="2">
        <f t="shared" si="7"/>
        <v>45</v>
      </c>
      <c r="Z10" s="2">
        <f t="shared" si="8"/>
        <v>5000</v>
      </c>
      <c r="AA10" s="2">
        <f t="shared" si="9"/>
        <v>550</v>
      </c>
      <c r="AB10" s="2">
        <f t="shared" si="10"/>
        <v>37.5</v>
      </c>
      <c r="AC10" s="2">
        <f t="shared" si="11"/>
        <v>5000</v>
      </c>
      <c r="AD10" s="2">
        <f t="shared" si="0"/>
        <v>12.5</v>
      </c>
      <c r="AE10" s="13">
        <f t="shared" si="14"/>
        <v>37.10694902654069</v>
      </c>
      <c r="AF10" s="10">
        <f t="shared" si="15"/>
        <v>0.5</v>
      </c>
      <c r="AG10" s="10">
        <f t="shared" si="16"/>
        <v>5000.1952000000001</v>
      </c>
      <c r="AH10" s="10">
        <f t="shared" si="17"/>
        <v>110000</v>
      </c>
      <c r="AI10" s="10">
        <f t="shared" si="18"/>
        <v>375000</v>
      </c>
      <c r="AJ10" s="10">
        <f t="shared" si="19"/>
        <v>92200</v>
      </c>
      <c r="AK10" s="10">
        <f t="shared" si="20"/>
        <v>10492311500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</v>
      </c>
      <c r="T11" s="2">
        <f t="shared" si="2"/>
        <v>1800</v>
      </c>
      <c r="U11" s="2">
        <f t="shared" si="3"/>
        <v>200000</v>
      </c>
      <c r="V11" s="2">
        <f t="shared" si="4"/>
        <v>22000</v>
      </c>
      <c r="W11" s="2">
        <f t="shared" si="5"/>
        <v>1800</v>
      </c>
      <c r="X11" s="2">
        <f t="shared" si="6"/>
        <v>200000</v>
      </c>
      <c r="Y11" s="2">
        <f t="shared" si="7"/>
        <v>50</v>
      </c>
      <c r="Z11" s="2">
        <f t="shared" si="8"/>
        <v>5500</v>
      </c>
      <c r="AA11" s="2">
        <f t="shared" si="9"/>
        <v>450</v>
      </c>
      <c r="AB11" s="2">
        <f t="shared" si="10"/>
        <v>12.5</v>
      </c>
      <c r="AC11" s="2">
        <f t="shared" si="11"/>
        <v>10000</v>
      </c>
      <c r="AD11" s="2">
        <f t="shared" si="0"/>
        <v>12.5</v>
      </c>
      <c r="AE11" s="13">
        <f t="shared" si="14"/>
        <v>38.475435304425716</v>
      </c>
      <c r="AF11" s="10">
        <f t="shared" si="15"/>
        <v>0.5</v>
      </c>
      <c r="AG11" s="10">
        <f t="shared" si="16"/>
        <v>5500.1023999999998</v>
      </c>
      <c r="AH11" s="10">
        <f t="shared" si="17"/>
        <v>122000</v>
      </c>
      <c r="AI11" s="10">
        <f t="shared" si="18"/>
        <v>137500</v>
      </c>
      <c r="AJ11" s="10">
        <f t="shared" si="19"/>
        <v>101800</v>
      </c>
      <c r="AK11" s="10">
        <f t="shared" si="20"/>
        <v>12570665000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</v>
      </c>
      <c r="T12" s="2">
        <f t="shared" si="2"/>
        <v>2200</v>
      </c>
      <c r="U12" s="2">
        <f t="shared" si="3"/>
        <v>200000</v>
      </c>
      <c r="V12" s="2">
        <f t="shared" si="4"/>
        <v>18000</v>
      </c>
      <c r="W12" s="2">
        <f t="shared" si="5"/>
        <v>2200</v>
      </c>
      <c r="X12" s="2">
        <f t="shared" si="6"/>
        <v>200000</v>
      </c>
      <c r="Y12" s="2">
        <f t="shared" si="7"/>
        <v>55.000000000000007</v>
      </c>
      <c r="Z12" s="2">
        <f t="shared" si="8"/>
        <v>5000</v>
      </c>
      <c r="AA12" s="2">
        <f t="shared" si="9"/>
        <v>450</v>
      </c>
      <c r="AB12" s="2">
        <f t="shared" si="10"/>
        <v>37.5</v>
      </c>
      <c r="AC12" s="2">
        <f t="shared" si="11"/>
        <v>10000</v>
      </c>
      <c r="AD12" s="2">
        <f t="shared" si="0"/>
        <v>12.5</v>
      </c>
      <c r="AE12" s="13">
        <f t="shared" si="14"/>
        <v>41.80896271860874</v>
      </c>
      <c r="AF12" s="10">
        <f t="shared" si="15"/>
        <v>0.5</v>
      </c>
      <c r="AG12" s="10">
        <f t="shared" si="16"/>
        <v>5000.0896000000002</v>
      </c>
      <c r="AH12" s="10">
        <f t="shared" si="17"/>
        <v>118000</v>
      </c>
      <c r="AI12" s="10">
        <f t="shared" si="18"/>
        <v>337500</v>
      </c>
      <c r="AJ12" s="10">
        <f t="shared" si="19"/>
        <v>102200</v>
      </c>
      <c r="AK12" s="10">
        <f t="shared" si="20"/>
        <v>12525873500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</v>
      </c>
      <c r="T13" s="2">
        <f t="shared" si="2"/>
        <v>1800</v>
      </c>
      <c r="U13" s="2">
        <f t="shared" si="3"/>
        <v>220000.00000000003</v>
      </c>
      <c r="V13" s="2">
        <f t="shared" si="4"/>
        <v>20000</v>
      </c>
      <c r="W13" s="2">
        <f t="shared" si="5"/>
        <v>1800</v>
      </c>
      <c r="X13" s="2">
        <f t="shared" si="6"/>
        <v>220000.00000000003</v>
      </c>
      <c r="Y13" s="2">
        <f t="shared" si="7"/>
        <v>45</v>
      </c>
      <c r="Z13" s="2">
        <f t="shared" si="8"/>
        <v>5500</v>
      </c>
      <c r="AA13" s="2">
        <f t="shared" si="9"/>
        <v>500</v>
      </c>
      <c r="AB13" s="2">
        <f t="shared" si="10"/>
        <v>12.5</v>
      </c>
      <c r="AC13" s="2">
        <f t="shared" si="11"/>
        <v>15000</v>
      </c>
      <c r="AD13" s="2">
        <f t="shared" si="0"/>
        <v>12.5</v>
      </c>
      <c r="AE13" s="13">
        <f t="shared" si="14"/>
        <v>35.491628904167861</v>
      </c>
      <c r="AF13" s="10">
        <f t="shared" si="15"/>
        <v>0.5</v>
      </c>
      <c r="AG13" s="10">
        <f t="shared" si="16"/>
        <v>5500.0629333333336</v>
      </c>
      <c r="AH13" s="10">
        <f t="shared" si="17"/>
        <v>130000.00000000001</v>
      </c>
      <c r="AI13" s="10">
        <f t="shared" si="18"/>
        <v>125000</v>
      </c>
      <c r="AJ13" s="10">
        <f t="shared" si="19"/>
        <v>111800.00000000001</v>
      </c>
      <c r="AK13" s="10">
        <f t="shared" si="20"/>
        <v>14680893500.000004</v>
      </c>
      <c r="AL13" s="10">
        <f t="shared" si="21"/>
        <v>45.6</v>
      </c>
      <c r="AM13" s="12"/>
      <c r="AN13" s="26" t="s">
        <v>53</v>
      </c>
      <c r="AO13" s="12">
        <f>10*LOG((AP4-AQ5)/AO6/AQ5)</f>
        <v>23.938775588751483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27">
        <v>11</v>
      </c>
      <c r="BD13" s="27">
        <v>2</v>
      </c>
      <c r="BE13" s="27">
        <v>2</v>
      </c>
      <c r="BF13" s="27">
        <v>1</v>
      </c>
      <c r="BG13" s="27">
        <v>3</v>
      </c>
      <c r="BH13" s="27">
        <v>2</v>
      </c>
      <c r="BI13" s="27">
        <v>1</v>
      </c>
      <c r="BJ13" s="27">
        <v>3</v>
      </c>
      <c r="BK13" s="27">
        <v>1</v>
      </c>
      <c r="BL13" s="27">
        <v>3</v>
      </c>
      <c r="BM13" s="27">
        <v>2</v>
      </c>
      <c r="BN13" s="27">
        <v>1</v>
      </c>
      <c r="BO13" s="27">
        <v>3</v>
      </c>
      <c r="BP13" s="27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</v>
      </c>
      <c r="T14" s="2">
        <f t="shared" si="2"/>
        <v>2000</v>
      </c>
      <c r="U14" s="2">
        <f t="shared" si="3"/>
        <v>180000</v>
      </c>
      <c r="V14" s="2">
        <f t="shared" si="4"/>
        <v>22000</v>
      </c>
      <c r="W14" s="2">
        <f t="shared" si="5"/>
        <v>2000</v>
      </c>
      <c r="X14" s="2">
        <f t="shared" si="6"/>
        <v>180000</v>
      </c>
      <c r="Y14" s="2">
        <f t="shared" si="7"/>
        <v>50</v>
      </c>
      <c r="Z14" s="2">
        <f t="shared" si="8"/>
        <v>4500</v>
      </c>
      <c r="AA14" s="2">
        <f t="shared" si="9"/>
        <v>550</v>
      </c>
      <c r="AB14" s="2">
        <f t="shared" si="10"/>
        <v>25</v>
      </c>
      <c r="AC14" s="2">
        <f t="shared" si="11"/>
        <v>5000</v>
      </c>
      <c r="AD14" s="2">
        <f t="shared" si="0"/>
        <v>12.5</v>
      </c>
      <c r="AE14" s="13">
        <f t="shared" si="14"/>
        <v>37.006871256096666</v>
      </c>
      <c r="AF14" s="10">
        <f t="shared" si="15"/>
        <v>0.5</v>
      </c>
      <c r="AG14" s="10">
        <f t="shared" si="16"/>
        <v>4500.2079999999996</v>
      </c>
      <c r="AH14" s="10">
        <f t="shared" si="17"/>
        <v>112000</v>
      </c>
      <c r="AI14" s="10">
        <f t="shared" si="18"/>
        <v>275000</v>
      </c>
      <c r="AJ14" s="10">
        <f t="shared" si="19"/>
        <v>92000</v>
      </c>
      <c r="AK14" s="10">
        <f t="shared" si="20"/>
        <v>10569200000</v>
      </c>
      <c r="AL14" s="10">
        <f t="shared" si="21"/>
        <v>50.6</v>
      </c>
      <c r="AM14" s="12"/>
      <c r="AN14" s="26" t="s">
        <v>54</v>
      </c>
      <c r="AO14" s="12">
        <f>10*LOG((AP4-AQ5)/AO6)</f>
        <v>31.566404650961822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</v>
      </c>
      <c r="T15" s="2">
        <f t="shared" si="2"/>
        <v>2200</v>
      </c>
      <c r="U15" s="2">
        <f t="shared" si="3"/>
        <v>180000</v>
      </c>
      <c r="V15" s="2">
        <f t="shared" si="4"/>
        <v>22000</v>
      </c>
      <c r="W15" s="2">
        <f t="shared" si="5"/>
        <v>2000</v>
      </c>
      <c r="X15" s="2">
        <f t="shared" si="6"/>
        <v>180000</v>
      </c>
      <c r="Y15" s="2">
        <f t="shared" si="7"/>
        <v>55.000000000000007</v>
      </c>
      <c r="Z15" s="2">
        <f t="shared" si="8"/>
        <v>5500</v>
      </c>
      <c r="AA15" s="2">
        <f t="shared" si="9"/>
        <v>500</v>
      </c>
      <c r="AB15" s="2">
        <f t="shared" si="10"/>
        <v>12.5</v>
      </c>
      <c r="AC15" s="2">
        <f t="shared" si="11"/>
        <v>10000</v>
      </c>
      <c r="AD15" s="2">
        <f t="shared" si="0"/>
        <v>25</v>
      </c>
      <c r="AE15" s="13">
        <f t="shared" si="14"/>
        <v>36.234545835785994</v>
      </c>
      <c r="AF15" s="10">
        <f t="shared" si="15"/>
        <v>0.52631578947368418</v>
      </c>
      <c r="AG15" s="10">
        <f t="shared" si="16"/>
        <v>5500.0466947368423</v>
      </c>
      <c r="AH15" s="10">
        <f t="shared" si="17"/>
        <v>112000</v>
      </c>
      <c r="AI15" s="10">
        <f t="shared" si="18"/>
        <v>118421.05263157895</v>
      </c>
      <c r="AJ15" s="10">
        <f t="shared" si="19"/>
        <v>92000</v>
      </c>
      <c r="AK15" s="10">
        <f t="shared" si="20"/>
        <v>10455470000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</v>
      </c>
      <c r="T16" s="2">
        <f t="shared" si="2"/>
        <v>1800</v>
      </c>
      <c r="U16" s="2">
        <f t="shared" si="3"/>
        <v>200000</v>
      </c>
      <c r="V16" s="2">
        <f t="shared" si="4"/>
        <v>18000</v>
      </c>
      <c r="W16" s="2">
        <f t="shared" si="5"/>
        <v>2200</v>
      </c>
      <c r="X16" s="2">
        <f t="shared" si="6"/>
        <v>200000</v>
      </c>
      <c r="Y16" s="2">
        <f t="shared" si="7"/>
        <v>45</v>
      </c>
      <c r="Z16" s="2">
        <f t="shared" si="8"/>
        <v>4500</v>
      </c>
      <c r="AA16" s="2">
        <f t="shared" si="9"/>
        <v>550</v>
      </c>
      <c r="AB16" s="2">
        <f t="shared" si="10"/>
        <v>25</v>
      </c>
      <c r="AC16" s="2">
        <f t="shared" si="11"/>
        <v>15000</v>
      </c>
      <c r="AD16" s="2">
        <f t="shared" si="0"/>
        <v>25</v>
      </c>
      <c r="AE16" s="13">
        <f t="shared" si="14"/>
        <v>35.887927562048368</v>
      </c>
      <c r="AF16" s="10">
        <f t="shared" si="15"/>
        <v>0.52380952380952384</v>
      </c>
      <c r="AG16" s="10">
        <f t="shared" si="16"/>
        <v>4500.0327365079365</v>
      </c>
      <c r="AH16" s="10">
        <f t="shared" si="17"/>
        <v>118000</v>
      </c>
      <c r="AI16" s="10">
        <f t="shared" si="18"/>
        <v>261904.76190476189</v>
      </c>
      <c r="AJ16" s="10">
        <f t="shared" si="19"/>
        <v>102200</v>
      </c>
      <c r="AK16" s="10">
        <f t="shared" si="20"/>
        <v>12317234000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</v>
      </c>
      <c r="T17" s="2">
        <f t="shared" si="2"/>
        <v>2000</v>
      </c>
      <c r="U17" s="2">
        <f t="shared" si="3"/>
        <v>220000.00000000003</v>
      </c>
      <c r="V17" s="2">
        <f t="shared" si="4"/>
        <v>20000</v>
      </c>
      <c r="W17" s="2">
        <f t="shared" si="5"/>
        <v>1800</v>
      </c>
      <c r="X17" s="2">
        <f t="shared" si="6"/>
        <v>220000.00000000003</v>
      </c>
      <c r="Y17" s="2">
        <f t="shared" si="7"/>
        <v>50</v>
      </c>
      <c r="Z17" s="2">
        <f t="shared" si="8"/>
        <v>5000</v>
      </c>
      <c r="AA17" s="2">
        <f t="shared" si="9"/>
        <v>450</v>
      </c>
      <c r="AB17" s="2">
        <f t="shared" si="10"/>
        <v>37.5</v>
      </c>
      <c r="AC17" s="2">
        <f t="shared" si="11"/>
        <v>5000</v>
      </c>
      <c r="AD17" s="2">
        <f t="shared" si="0"/>
        <v>25</v>
      </c>
      <c r="AE17" s="13">
        <f t="shared" si="14"/>
        <v>41.061003102983328</v>
      </c>
      <c r="AF17" s="10">
        <f t="shared" si="15"/>
        <v>0.45</v>
      </c>
      <c r="AG17" s="10">
        <f t="shared" si="16"/>
        <v>5000.0951999999997</v>
      </c>
      <c r="AH17" s="10">
        <f t="shared" si="17"/>
        <v>130000.00000000001</v>
      </c>
      <c r="AI17" s="10">
        <f t="shared" si="18"/>
        <v>371250</v>
      </c>
      <c r="AJ17" s="10">
        <f t="shared" si="19"/>
        <v>111800.00000000001</v>
      </c>
      <c r="AK17" s="10">
        <f t="shared" si="20"/>
        <v>14999465000.000004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</v>
      </c>
      <c r="T18" s="2">
        <f t="shared" si="2"/>
        <v>2200</v>
      </c>
      <c r="U18" s="2">
        <f t="shared" si="3"/>
        <v>200000</v>
      </c>
      <c r="V18" s="2">
        <f t="shared" si="4"/>
        <v>18000</v>
      </c>
      <c r="W18" s="2">
        <f t="shared" si="5"/>
        <v>1800</v>
      </c>
      <c r="X18" s="2">
        <f t="shared" si="6"/>
        <v>220000.00000000003</v>
      </c>
      <c r="Y18" s="2">
        <f t="shared" si="7"/>
        <v>50</v>
      </c>
      <c r="Z18" s="2">
        <f t="shared" si="8"/>
        <v>5500</v>
      </c>
      <c r="AA18" s="2">
        <f t="shared" si="9"/>
        <v>550</v>
      </c>
      <c r="AB18" s="2">
        <f t="shared" si="10"/>
        <v>25</v>
      </c>
      <c r="AC18" s="2">
        <f t="shared" si="11"/>
        <v>5000</v>
      </c>
      <c r="AD18" s="2">
        <f t="shared" si="0"/>
        <v>25</v>
      </c>
      <c r="AE18" s="13">
        <f t="shared" si="14"/>
        <v>35.007896050357857</v>
      </c>
      <c r="AF18" s="10">
        <f t="shared" si="15"/>
        <v>0.52631578947368418</v>
      </c>
      <c r="AG18" s="10">
        <f t="shared" si="16"/>
        <v>5500.0933894736845</v>
      </c>
      <c r="AH18" s="10">
        <f t="shared" si="17"/>
        <v>128000.00000000001</v>
      </c>
      <c r="AI18" s="10">
        <f t="shared" si="18"/>
        <v>236842.10526315789</v>
      </c>
      <c r="AJ18" s="10">
        <f t="shared" si="19"/>
        <v>111800.00000000001</v>
      </c>
      <c r="AK18" s="10">
        <f t="shared" si="20"/>
        <v>14622140000.000004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</v>
      </c>
      <c r="T19" s="2">
        <f t="shared" si="2"/>
        <v>1800</v>
      </c>
      <c r="U19" s="2">
        <f t="shared" si="3"/>
        <v>220000.00000000003</v>
      </c>
      <c r="V19" s="2">
        <f t="shared" si="4"/>
        <v>20000</v>
      </c>
      <c r="W19" s="2">
        <f t="shared" si="5"/>
        <v>2000</v>
      </c>
      <c r="X19" s="2">
        <f t="shared" si="6"/>
        <v>180000</v>
      </c>
      <c r="Y19" s="2">
        <f t="shared" si="7"/>
        <v>55.000000000000007</v>
      </c>
      <c r="Z19" s="2">
        <f t="shared" si="8"/>
        <v>4500</v>
      </c>
      <c r="AA19" s="2">
        <f t="shared" si="9"/>
        <v>450</v>
      </c>
      <c r="AB19" s="2">
        <f t="shared" si="10"/>
        <v>37.5</v>
      </c>
      <c r="AC19" s="2">
        <f t="shared" si="11"/>
        <v>10000</v>
      </c>
      <c r="AD19" s="2">
        <f t="shared" si="0"/>
        <v>25</v>
      </c>
      <c r="AE19" s="13">
        <f t="shared" si="14"/>
        <v>43.873481711697508</v>
      </c>
      <c r="AF19" s="10">
        <f t="shared" si="15"/>
        <v>0.52380952380952384</v>
      </c>
      <c r="AG19" s="10">
        <f t="shared" si="16"/>
        <v>4500.0491047619043</v>
      </c>
      <c r="AH19" s="10">
        <f t="shared" si="17"/>
        <v>110000</v>
      </c>
      <c r="AI19" s="10">
        <f t="shared" si="18"/>
        <v>392857.14285714284</v>
      </c>
      <c r="AJ19" s="10">
        <f t="shared" si="19"/>
        <v>92000</v>
      </c>
      <c r="AK19" s="10">
        <f t="shared" si="20"/>
        <v>10547735000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</v>
      </c>
      <c r="T20" s="2">
        <f t="shared" si="2"/>
        <v>2000</v>
      </c>
      <c r="U20" s="2">
        <f t="shared" si="3"/>
        <v>180000</v>
      </c>
      <c r="V20" s="2">
        <f t="shared" si="4"/>
        <v>22000</v>
      </c>
      <c r="W20" s="2">
        <f t="shared" si="5"/>
        <v>2200</v>
      </c>
      <c r="X20" s="2">
        <f t="shared" si="6"/>
        <v>200000</v>
      </c>
      <c r="Y20" s="2">
        <f t="shared" si="7"/>
        <v>45</v>
      </c>
      <c r="Z20" s="2">
        <f t="shared" si="8"/>
        <v>5000</v>
      </c>
      <c r="AA20" s="2">
        <f t="shared" si="9"/>
        <v>500</v>
      </c>
      <c r="AB20" s="2">
        <f t="shared" si="10"/>
        <v>12.5</v>
      </c>
      <c r="AC20" s="2">
        <f t="shared" si="11"/>
        <v>15000</v>
      </c>
      <c r="AD20" s="2">
        <f t="shared" si="0"/>
        <v>25</v>
      </c>
      <c r="AE20" s="13">
        <f t="shared" si="14"/>
        <v>35.635938032178252</v>
      </c>
      <c r="AF20" s="10">
        <f t="shared" si="15"/>
        <v>0.45</v>
      </c>
      <c r="AG20" s="10">
        <f t="shared" si="16"/>
        <v>5000.0317333333332</v>
      </c>
      <c r="AH20" s="10">
        <f t="shared" si="17"/>
        <v>122000</v>
      </c>
      <c r="AI20" s="10">
        <f t="shared" si="18"/>
        <v>123750</v>
      </c>
      <c r="AJ20" s="10">
        <f t="shared" si="19"/>
        <v>102200</v>
      </c>
      <c r="AK20" s="10">
        <f t="shared" si="20"/>
        <v>12604601500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11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</v>
      </c>
      <c r="T21" s="2">
        <f t="shared" si="2"/>
        <v>1800</v>
      </c>
      <c r="U21" s="2">
        <f t="shared" si="3"/>
        <v>220000.00000000003</v>
      </c>
      <c r="V21" s="2">
        <f t="shared" si="4"/>
        <v>22000</v>
      </c>
      <c r="W21" s="2">
        <f t="shared" si="5"/>
        <v>2200</v>
      </c>
      <c r="X21" s="2">
        <f t="shared" si="6"/>
        <v>180000</v>
      </c>
      <c r="Y21" s="2">
        <f t="shared" si="7"/>
        <v>50</v>
      </c>
      <c r="Z21" s="2">
        <f t="shared" si="8"/>
        <v>5000</v>
      </c>
      <c r="AA21" s="2">
        <f t="shared" si="9"/>
        <v>450</v>
      </c>
      <c r="AB21" s="2">
        <f t="shared" si="10"/>
        <v>25</v>
      </c>
      <c r="AC21" s="2">
        <f t="shared" si="11"/>
        <v>15000</v>
      </c>
      <c r="AD21" s="2">
        <f t="shared" si="0"/>
        <v>25</v>
      </c>
      <c r="AE21" s="13">
        <f t="shared" si="14"/>
        <v>40.337669771402858</v>
      </c>
      <c r="AF21" s="10">
        <f t="shared" si="15"/>
        <v>0.52631578947368418</v>
      </c>
      <c r="AG21" s="10">
        <f t="shared" si="16"/>
        <v>5000.0300631578948</v>
      </c>
      <c r="AH21" s="10">
        <f t="shared" si="17"/>
        <v>112000</v>
      </c>
      <c r="AI21" s="10">
        <f t="shared" si="18"/>
        <v>236842.10526315789</v>
      </c>
      <c r="AJ21" s="10">
        <f t="shared" si="19"/>
        <v>92200</v>
      </c>
      <c r="AK21" s="10">
        <f t="shared" si="20"/>
        <v>10591860000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LOOKUP(BD13,$AY$3:$BA$3,AY4:BA4)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</v>
      </c>
      <c r="T22" s="2">
        <f t="shared" si="2"/>
        <v>2000</v>
      </c>
      <c r="U22" s="2">
        <f t="shared" si="3"/>
        <v>180000</v>
      </c>
      <c r="V22" s="2">
        <f t="shared" si="4"/>
        <v>18000</v>
      </c>
      <c r="W22" s="2">
        <f t="shared" si="5"/>
        <v>1800</v>
      </c>
      <c r="X22" s="2">
        <f t="shared" si="6"/>
        <v>200000</v>
      </c>
      <c r="Y22" s="2">
        <f t="shared" si="7"/>
        <v>55.000000000000007</v>
      </c>
      <c r="Z22" s="2">
        <f t="shared" si="8"/>
        <v>5500</v>
      </c>
      <c r="AA22" s="2">
        <f t="shared" si="9"/>
        <v>500</v>
      </c>
      <c r="AB22" s="2">
        <f t="shared" si="10"/>
        <v>37.5</v>
      </c>
      <c r="AC22" s="2">
        <f t="shared" si="11"/>
        <v>5000</v>
      </c>
      <c r="AD22" s="2">
        <f t="shared" si="0"/>
        <v>25</v>
      </c>
      <c r="AE22" s="13">
        <f t="shared" si="14"/>
        <v>39.84759632665105</v>
      </c>
      <c r="AF22" s="10">
        <f t="shared" si="15"/>
        <v>0.52380952380952384</v>
      </c>
      <c r="AG22" s="10">
        <f t="shared" si="16"/>
        <v>5500.0998095238092</v>
      </c>
      <c r="AH22" s="10">
        <f t="shared" si="17"/>
        <v>118000</v>
      </c>
      <c r="AI22" s="10">
        <f t="shared" si="18"/>
        <v>392857.14285714284</v>
      </c>
      <c r="AJ22" s="10">
        <f t="shared" si="19"/>
        <v>101800</v>
      </c>
      <c r="AK22" s="10">
        <f t="shared" si="20"/>
        <v>12477826500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LOOKUP(BE13,$AY$3:$BA$3,AY5:BA5)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</v>
      </c>
      <c r="T23" s="2">
        <f t="shared" si="2"/>
        <v>2200</v>
      </c>
      <c r="U23" s="2">
        <f t="shared" si="3"/>
        <v>200000</v>
      </c>
      <c r="V23" s="2">
        <f t="shared" si="4"/>
        <v>20000</v>
      </c>
      <c r="W23" s="2">
        <f t="shared" si="5"/>
        <v>2000</v>
      </c>
      <c r="X23" s="2">
        <f t="shared" si="6"/>
        <v>220000.00000000003</v>
      </c>
      <c r="Y23" s="2">
        <f t="shared" si="7"/>
        <v>45</v>
      </c>
      <c r="Z23" s="2">
        <f t="shared" si="8"/>
        <v>4500</v>
      </c>
      <c r="AA23" s="2">
        <f t="shared" si="9"/>
        <v>550</v>
      </c>
      <c r="AB23" s="2">
        <f t="shared" si="10"/>
        <v>12.5</v>
      </c>
      <c r="AC23" s="2">
        <f t="shared" si="11"/>
        <v>10000</v>
      </c>
      <c r="AD23" s="2">
        <f t="shared" si="0"/>
        <v>25</v>
      </c>
      <c r="AE23" s="13">
        <f t="shared" si="14"/>
        <v>33.605327453435393</v>
      </c>
      <c r="AF23" s="10">
        <f t="shared" si="15"/>
        <v>0.45</v>
      </c>
      <c r="AG23" s="10">
        <f t="shared" si="16"/>
        <v>4500.0483999999997</v>
      </c>
      <c r="AH23" s="10">
        <f t="shared" si="17"/>
        <v>130000.00000000001</v>
      </c>
      <c r="AI23" s="10">
        <f t="shared" si="18"/>
        <v>123750</v>
      </c>
      <c r="AJ23" s="10">
        <f t="shared" si="19"/>
        <v>112000.00000000001</v>
      </c>
      <c r="AK23" s="10">
        <f t="shared" si="20"/>
        <v>14707015000.000004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LOOKUP(BF13,$AY$3:$BA$3,AY6:BA6)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</v>
      </c>
      <c r="T24" s="2">
        <f t="shared" si="2"/>
        <v>2000</v>
      </c>
      <c r="U24" s="2">
        <f t="shared" si="3"/>
        <v>220000.00000000003</v>
      </c>
      <c r="V24" s="2">
        <f t="shared" si="4"/>
        <v>22000</v>
      </c>
      <c r="W24" s="2">
        <f t="shared" si="5"/>
        <v>1800</v>
      </c>
      <c r="X24" s="2">
        <f t="shared" si="6"/>
        <v>200000</v>
      </c>
      <c r="Y24" s="2">
        <f t="shared" si="7"/>
        <v>45</v>
      </c>
      <c r="Z24" s="2">
        <f t="shared" si="8"/>
        <v>4500</v>
      </c>
      <c r="AA24" s="2">
        <f t="shared" si="9"/>
        <v>550</v>
      </c>
      <c r="AB24" s="2">
        <f t="shared" si="10"/>
        <v>37.5</v>
      </c>
      <c r="AC24" s="2">
        <f t="shared" si="11"/>
        <v>10000</v>
      </c>
      <c r="AD24" s="2">
        <f t="shared" si="0"/>
        <v>25</v>
      </c>
      <c r="AE24" s="13">
        <f t="shared" si="14"/>
        <v>37.060099372952301</v>
      </c>
      <c r="AF24" s="10">
        <f t="shared" si="15"/>
        <v>0.52631578947368418</v>
      </c>
      <c r="AG24" s="10">
        <f t="shared" si="16"/>
        <v>4500.0458947368425</v>
      </c>
      <c r="AH24" s="10">
        <f t="shared" si="17"/>
        <v>122000</v>
      </c>
      <c r="AI24" s="10">
        <f t="shared" si="18"/>
        <v>355263.15789473685</v>
      </c>
      <c r="AJ24" s="10">
        <f t="shared" si="19"/>
        <v>101800</v>
      </c>
      <c r="AK24" s="10">
        <f t="shared" si="20"/>
        <v>12807333500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LOOKUP(BG13,$AY$3:$BA$3,AY7:BA7)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</v>
      </c>
      <c r="T25" s="2">
        <f t="shared" si="2"/>
        <v>2200</v>
      </c>
      <c r="U25" s="2">
        <f t="shared" si="3"/>
        <v>180000</v>
      </c>
      <c r="V25" s="2">
        <f t="shared" si="4"/>
        <v>18000</v>
      </c>
      <c r="W25" s="2">
        <f t="shared" si="5"/>
        <v>2000</v>
      </c>
      <c r="X25" s="2">
        <f t="shared" si="6"/>
        <v>220000.00000000003</v>
      </c>
      <c r="Y25" s="2">
        <f t="shared" si="7"/>
        <v>50</v>
      </c>
      <c r="Z25" s="2">
        <f t="shared" si="8"/>
        <v>5000</v>
      </c>
      <c r="AA25" s="2">
        <f t="shared" si="9"/>
        <v>450</v>
      </c>
      <c r="AB25" s="2">
        <f t="shared" si="10"/>
        <v>12.5</v>
      </c>
      <c r="AC25" s="2">
        <f t="shared" si="11"/>
        <v>15000</v>
      </c>
      <c r="AD25" s="2">
        <f t="shared" si="0"/>
        <v>25</v>
      </c>
      <c r="AE25" s="13">
        <f t="shared" si="14"/>
        <v>38.537839326931469</v>
      </c>
      <c r="AF25" s="10">
        <f t="shared" si="15"/>
        <v>0.52380952380952384</v>
      </c>
      <c r="AG25" s="10">
        <f t="shared" si="16"/>
        <v>5000.0338031746032</v>
      </c>
      <c r="AH25" s="10">
        <f t="shared" si="17"/>
        <v>128000.00000000001</v>
      </c>
      <c r="AI25" s="10">
        <f t="shared" si="18"/>
        <v>130952.38095238095</v>
      </c>
      <c r="AJ25" s="10">
        <f t="shared" si="19"/>
        <v>112000.00000000001</v>
      </c>
      <c r="AK25" s="10">
        <f t="shared" si="20"/>
        <v>14498000000.000004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LOOKUP(BH13,$AY$3:$BA$3,AY8:BA8)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</v>
      </c>
      <c r="T26" s="2">
        <f t="shared" si="2"/>
        <v>1800</v>
      </c>
      <c r="U26" s="2">
        <f t="shared" si="3"/>
        <v>200000</v>
      </c>
      <c r="V26" s="2">
        <f t="shared" si="4"/>
        <v>20000</v>
      </c>
      <c r="W26" s="2">
        <f t="shared" si="5"/>
        <v>2200</v>
      </c>
      <c r="X26" s="2">
        <f t="shared" si="6"/>
        <v>180000</v>
      </c>
      <c r="Y26" s="2">
        <f t="shared" si="7"/>
        <v>55.000000000000007</v>
      </c>
      <c r="Z26" s="2">
        <f t="shared" si="8"/>
        <v>5500</v>
      </c>
      <c r="AA26" s="2">
        <f t="shared" si="9"/>
        <v>500</v>
      </c>
      <c r="AB26" s="2">
        <f t="shared" si="10"/>
        <v>25</v>
      </c>
      <c r="AC26" s="2">
        <f t="shared" si="11"/>
        <v>5000</v>
      </c>
      <c r="AD26" s="2">
        <f t="shared" si="0"/>
        <v>25</v>
      </c>
      <c r="AE26" s="13">
        <f t="shared" si="14"/>
        <v>38.033201411444274</v>
      </c>
      <c r="AF26" s="10">
        <f t="shared" si="15"/>
        <v>0.45</v>
      </c>
      <c r="AG26" s="10">
        <f t="shared" si="16"/>
        <v>5500.0936000000002</v>
      </c>
      <c r="AH26" s="10">
        <f t="shared" si="17"/>
        <v>110000</v>
      </c>
      <c r="AI26" s="10">
        <f t="shared" si="18"/>
        <v>247500</v>
      </c>
      <c r="AJ26" s="10">
        <f t="shared" si="19"/>
        <v>92200</v>
      </c>
      <c r="AK26" s="10">
        <f t="shared" si="20"/>
        <v>10431146000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LOOKUP(BI13,$AY$3:$BA$3,AY9:BA9)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</v>
      </c>
      <c r="T27" s="2">
        <f t="shared" si="2"/>
        <v>2000</v>
      </c>
      <c r="U27" s="2">
        <f t="shared" si="3"/>
        <v>180000</v>
      </c>
      <c r="V27" s="2">
        <f t="shared" si="4"/>
        <v>20000</v>
      </c>
      <c r="W27" s="2">
        <f t="shared" si="5"/>
        <v>2200</v>
      </c>
      <c r="X27" s="2">
        <f t="shared" si="6"/>
        <v>220000.00000000003</v>
      </c>
      <c r="Y27" s="2">
        <f t="shared" si="7"/>
        <v>45</v>
      </c>
      <c r="Z27" s="2">
        <f t="shared" si="8"/>
        <v>5500</v>
      </c>
      <c r="AA27" s="2">
        <f t="shared" si="9"/>
        <v>450</v>
      </c>
      <c r="AB27" s="2">
        <f t="shared" si="10"/>
        <v>25</v>
      </c>
      <c r="AC27" s="2">
        <f t="shared" si="11"/>
        <v>10000</v>
      </c>
      <c r="AD27" s="2">
        <f t="shared" si="0"/>
        <v>37.5</v>
      </c>
      <c r="AE27" s="13">
        <f t="shared" si="14"/>
        <v>39.241237514030111</v>
      </c>
      <c r="AF27" s="10">
        <f t="shared" si="15"/>
        <v>0.55000000000000004</v>
      </c>
      <c r="AG27" s="10">
        <f t="shared" si="16"/>
        <v>5500.0317333333332</v>
      </c>
      <c r="AH27" s="10">
        <f t="shared" si="17"/>
        <v>130000.00000000001</v>
      </c>
      <c r="AI27" s="10">
        <f t="shared" si="18"/>
        <v>247500</v>
      </c>
      <c r="AJ27" s="10">
        <f t="shared" si="19"/>
        <v>112200.00000000001</v>
      </c>
      <c r="AK27" s="10">
        <f t="shared" si="20"/>
        <v>14869374000.000004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LOOKUP(BJ13,$AY$3:$BA$3,AY10:BA10)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</v>
      </c>
      <c r="T28" s="2">
        <f t="shared" si="2"/>
        <v>2200</v>
      </c>
      <c r="U28" s="2">
        <f t="shared" si="3"/>
        <v>200000</v>
      </c>
      <c r="V28" s="2">
        <f t="shared" si="4"/>
        <v>22000</v>
      </c>
      <c r="W28" s="2">
        <f t="shared" si="5"/>
        <v>1800</v>
      </c>
      <c r="X28" s="2">
        <f t="shared" si="6"/>
        <v>180000</v>
      </c>
      <c r="Y28" s="2">
        <f t="shared" si="7"/>
        <v>50</v>
      </c>
      <c r="Z28" s="2">
        <f t="shared" si="8"/>
        <v>4500</v>
      </c>
      <c r="AA28" s="2">
        <f t="shared" si="9"/>
        <v>500</v>
      </c>
      <c r="AB28" s="2">
        <f t="shared" si="10"/>
        <v>37.5</v>
      </c>
      <c r="AC28" s="2">
        <f t="shared" si="11"/>
        <v>15000</v>
      </c>
      <c r="AD28" s="2">
        <f t="shared" si="0"/>
        <v>37.5</v>
      </c>
      <c r="AE28" s="13">
        <f t="shared" si="14"/>
        <v>40.085630368818052</v>
      </c>
      <c r="AF28" s="10">
        <f t="shared" si="15"/>
        <v>0.47368421052631576</v>
      </c>
      <c r="AG28" s="10">
        <f t="shared" si="16"/>
        <v>4500.020753216374</v>
      </c>
      <c r="AH28" s="10">
        <f t="shared" si="17"/>
        <v>112000</v>
      </c>
      <c r="AI28" s="10">
        <f t="shared" si="18"/>
        <v>355263.15789473685</v>
      </c>
      <c r="AJ28" s="10">
        <f t="shared" si="19"/>
        <v>91800</v>
      </c>
      <c r="AK28" s="10">
        <f t="shared" si="20"/>
        <v>10673915000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LOOKUP(BK13,$AY$3:$BA$3,AY11:BA11)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</v>
      </c>
      <c r="T29" s="2">
        <f t="shared" si="2"/>
        <v>1800</v>
      </c>
      <c r="U29" s="2">
        <f t="shared" si="3"/>
        <v>220000.00000000003</v>
      </c>
      <c r="V29" s="2">
        <f t="shared" si="4"/>
        <v>18000</v>
      </c>
      <c r="W29" s="2">
        <f t="shared" si="5"/>
        <v>2000</v>
      </c>
      <c r="X29" s="2">
        <f t="shared" si="6"/>
        <v>200000</v>
      </c>
      <c r="Y29" s="2">
        <f t="shared" si="7"/>
        <v>55.000000000000007</v>
      </c>
      <c r="Z29" s="2">
        <f t="shared" si="8"/>
        <v>5000</v>
      </c>
      <c r="AA29" s="2">
        <f t="shared" si="9"/>
        <v>550</v>
      </c>
      <c r="AB29" s="2">
        <f t="shared" si="10"/>
        <v>12.5</v>
      </c>
      <c r="AC29" s="2">
        <f t="shared" si="11"/>
        <v>5000</v>
      </c>
      <c r="AD29" s="2">
        <f t="shared" si="0"/>
        <v>37.5</v>
      </c>
      <c r="AE29" s="13">
        <f t="shared" si="14"/>
        <v>34.253498508286405</v>
      </c>
      <c r="AF29" s="10">
        <f t="shared" si="15"/>
        <v>0.47619047619047616</v>
      </c>
      <c r="AG29" s="10">
        <f t="shared" si="16"/>
        <v>5000.0654730158731</v>
      </c>
      <c r="AH29" s="10">
        <f t="shared" si="17"/>
        <v>118000</v>
      </c>
      <c r="AI29" s="10">
        <f t="shared" si="18"/>
        <v>130952.38095238095</v>
      </c>
      <c r="AJ29" s="10">
        <f t="shared" si="19"/>
        <v>102000</v>
      </c>
      <c r="AK29" s="10">
        <f t="shared" si="20"/>
        <v>12199350000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LOOKUP(BL13,$AY$3:$BA$3,AY12:BA12)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</v>
      </c>
      <c r="T30" s="2">
        <f t="shared" si="2"/>
        <v>2000</v>
      </c>
      <c r="U30" s="2">
        <f t="shared" si="3"/>
        <v>200000</v>
      </c>
      <c r="V30" s="2">
        <f t="shared" si="4"/>
        <v>20000</v>
      </c>
      <c r="W30" s="2">
        <f t="shared" si="5"/>
        <v>1800</v>
      </c>
      <c r="X30" s="2">
        <f t="shared" si="6"/>
        <v>180000</v>
      </c>
      <c r="Y30" s="2">
        <f t="shared" si="7"/>
        <v>55.000000000000007</v>
      </c>
      <c r="Z30" s="2">
        <f t="shared" si="8"/>
        <v>5000</v>
      </c>
      <c r="AA30" s="2">
        <f t="shared" si="9"/>
        <v>550</v>
      </c>
      <c r="AB30" s="2">
        <f t="shared" si="10"/>
        <v>12.5</v>
      </c>
      <c r="AC30" s="2">
        <f t="shared" si="11"/>
        <v>15000</v>
      </c>
      <c r="AD30" s="2">
        <f t="shared" si="0"/>
        <v>37.5</v>
      </c>
      <c r="AE30" s="13">
        <f t="shared" si="14"/>
        <v>34.577419359582784</v>
      </c>
      <c r="AF30" s="10">
        <f t="shared" si="15"/>
        <v>0.55000000000000004</v>
      </c>
      <c r="AG30" s="10">
        <f t="shared" si="16"/>
        <v>5000.0211555555552</v>
      </c>
      <c r="AH30" s="10">
        <f t="shared" si="17"/>
        <v>110000</v>
      </c>
      <c r="AI30" s="10">
        <f t="shared" si="18"/>
        <v>123750</v>
      </c>
      <c r="AJ30" s="10">
        <f t="shared" si="19"/>
        <v>91800</v>
      </c>
      <c r="AK30" s="10">
        <f t="shared" si="20"/>
        <v>10247836500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LOOKUP(BM13,$AY$3:$BA$3,AY13:BA13)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</v>
      </c>
      <c r="T31" s="2">
        <f t="shared" si="2"/>
        <v>2200</v>
      </c>
      <c r="U31" s="2">
        <f t="shared" si="3"/>
        <v>220000.00000000003</v>
      </c>
      <c r="V31" s="2">
        <f t="shared" si="4"/>
        <v>22000</v>
      </c>
      <c r="W31" s="2">
        <f t="shared" si="5"/>
        <v>2000</v>
      </c>
      <c r="X31" s="2">
        <f t="shared" si="6"/>
        <v>200000</v>
      </c>
      <c r="Y31" s="2">
        <f t="shared" si="7"/>
        <v>45</v>
      </c>
      <c r="Z31" s="2">
        <f t="shared" si="8"/>
        <v>5500</v>
      </c>
      <c r="AA31" s="2">
        <f t="shared" si="9"/>
        <v>450</v>
      </c>
      <c r="AB31" s="2">
        <f t="shared" si="10"/>
        <v>25</v>
      </c>
      <c r="AC31" s="2">
        <f t="shared" si="11"/>
        <v>5000</v>
      </c>
      <c r="AD31" s="2">
        <f t="shared" si="0"/>
        <v>37.5</v>
      </c>
      <c r="AE31" s="13">
        <f t="shared" si="14"/>
        <v>39.140685088962243</v>
      </c>
      <c r="AF31" s="10">
        <f t="shared" si="15"/>
        <v>0.47368421052631576</v>
      </c>
      <c r="AG31" s="10">
        <f t="shared" si="16"/>
        <v>5500.062259649123</v>
      </c>
      <c r="AH31" s="10">
        <f t="shared" si="17"/>
        <v>122000</v>
      </c>
      <c r="AI31" s="10">
        <f t="shared" si="18"/>
        <v>236842.10526315789</v>
      </c>
      <c r="AJ31" s="10">
        <f t="shared" si="19"/>
        <v>102000</v>
      </c>
      <c r="AK31" s="10">
        <f t="shared" si="20"/>
        <v>12706080000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LOOKUP(BN13,$AY$3:$BA$3,AY14:BA14)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</v>
      </c>
      <c r="T32" s="2">
        <f t="shared" si="2"/>
        <v>1800</v>
      </c>
      <c r="U32" s="2">
        <f t="shared" si="3"/>
        <v>180000</v>
      </c>
      <c r="V32" s="2">
        <f t="shared" si="4"/>
        <v>18000</v>
      </c>
      <c r="W32" s="2">
        <f t="shared" si="5"/>
        <v>2200</v>
      </c>
      <c r="X32" s="2">
        <f t="shared" si="6"/>
        <v>220000.00000000003</v>
      </c>
      <c r="Y32" s="2">
        <f t="shared" si="7"/>
        <v>50</v>
      </c>
      <c r="Z32" s="2">
        <f t="shared" si="8"/>
        <v>4500</v>
      </c>
      <c r="AA32" s="2">
        <f t="shared" si="9"/>
        <v>500</v>
      </c>
      <c r="AB32" s="2">
        <f t="shared" si="10"/>
        <v>37.5</v>
      </c>
      <c r="AC32" s="2">
        <f t="shared" si="11"/>
        <v>10000</v>
      </c>
      <c r="AD32" s="2">
        <f t="shared" si="0"/>
        <v>37.5</v>
      </c>
      <c r="AE32" s="13">
        <f t="shared" si="14"/>
        <v>39.656033781320673</v>
      </c>
      <c r="AF32" s="10">
        <f t="shared" si="15"/>
        <v>0.47619047619047616</v>
      </c>
      <c r="AG32" s="10">
        <f t="shared" si="16"/>
        <v>4500.0327365079365</v>
      </c>
      <c r="AH32" s="10">
        <f t="shared" si="17"/>
        <v>128000.00000000001</v>
      </c>
      <c r="AI32" s="10">
        <f t="shared" si="18"/>
        <v>392857.14285714284</v>
      </c>
      <c r="AJ32" s="10">
        <f t="shared" si="19"/>
        <v>112200.00000000001</v>
      </c>
      <c r="AK32" s="10">
        <f t="shared" si="20"/>
        <v>14823985000.000004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LOOKUP(BO13,$AY$3:$BA$3,AY15:BA15)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</v>
      </c>
      <c r="T33" s="2">
        <f t="shared" si="2"/>
        <v>2200</v>
      </c>
      <c r="U33" s="2">
        <f t="shared" si="3"/>
        <v>220000.00000000003</v>
      </c>
      <c r="V33" s="2">
        <f t="shared" si="4"/>
        <v>20000</v>
      </c>
      <c r="W33" s="2">
        <f t="shared" si="5"/>
        <v>2200</v>
      </c>
      <c r="X33" s="2">
        <f t="shared" si="6"/>
        <v>200000</v>
      </c>
      <c r="Y33" s="2">
        <f t="shared" si="7"/>
        <v>50</v>
      </c>
      <c r="Z33" s="2">
        <f t="shared" si="8"/>
        <v>4500</v>
      </c>
      <c r="AA33" s="2">
        <f t="shared" si="9"/>
        <v>500</v>
      </c>
      <c r="AB33" s="2">
        <f t="shared" si="10"/>
        <v>12.5</v>
      </c>
      <c r="AC33" s="2">
        <f t="shared" si="11"/>
        <v>5000</v>
      </c>
      <c r="AD33" s="2">
        <f t="shared" si="0"/>
        <v>37.5</v>
      </c>
      <c r="AE33" s="13">
        <f t="shared" si="14"/>
        <v>36.494872723596842</v>
      </c>
      <c r="AF33" s="10">
        <f t="shared" si="15"/>
        <v>0.55000000000000004</v>
      </c>
      <c r="AG33" s="10">
        <f t="shared" si="16"/>
        <v>4500.0645333333332</v>
      </c>
      <c r="AH33" s="10">
        <f t="shared" si="17"/>
        <v>120000</v>
      </c>
      <c r="AI33" s="10">
        <f t="shared" si="18"/>
        <v>123750</v>
      </c>
      <c r="AJ33" s="10">
        <f t="shared" si="19"/>
        <v>102200</v>
      </c>
      <c r="AK33" s="10">
        <f t="shared" si="20"/>
        <v>12413985000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LOOKUP(BP13,$AY$3:$BA$3,AY16:BA16)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</v>
      </c>
      <c r="T34" s="2">
        <f t="shared" si="2"/>
        <v>1800</v>
      </c>
      <c r="U34" s="2">
        <f t="shared" si="3"/>
        <v>180000</v>
      </c>
      <c r="V34" s="2">
        <f t="shared" si="4"/>
        <v>22000</v>
      </c>
      <c r="W34" s="2">
        <f t="shared" si="5"/>
        <v>1800</v>
      </c>
      <c r="X34" s="2">
        <f t="shared" si="6"/>
        <v>220000.00000000003</v>
      </c>
      <c r="Y34" s="2">
        <f t="shared" si="7"/>
        <v>55.000000000000007</v>
      </c>
      <c r="Z34" s="2">
        <f t="shared" si="8"/>
        <v>5000</v>
      </c>
      <c r="AA34" s="2">
        <f t="shared" si="9"/>
        <v>550</v>
      </c>
      <c r="AB34" s="2">
        <f t="shared" si="10"/>
        <v>25</v>
      </c>
      <c r="AC34" s="2">
        <f t="shared" si="11"/>
        <v>10000</v>
      </c>
      <c r="AD34" s="2">
        <f t="shared" si="0"/>
        <v>37.5</v>
      </c>
      <c r="AE34" s="13">
        <f t="shared" si="14"/>
        <v>35.622330718230799</v>
      </c>
      <c r="AF34" s="10">
        <f t="shared" si="15"/>
        <v>0.47368421052631576</v>
      </c>
      <c r="AG34" s="10">
        <f t="shared" si="16"/>
        <v>5000.0300631578948</v>
      </c>
      <c r="AH34" s="10">
        <f t="shared" si="17"/>
        <v>132000</v>
      </c>
      <c r="AI34" s="10">
        <f t="shared" si="18"/>
        <v>236842.10526315789</v>
      </c>
      <c r="AJ34" s="10">
        <f t="shared" si="19"/>
        <v>111800.00000000001</v>
      </c>
      <c r="AK34" s="10">
        <f t="shared" si="20"/>
        <v>15106234000.000002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</v>
      </c>
      <c r="T35" s="2">
        <f t="shared" si="2"/>
        <v>2000</v>
      </c>
      <c r="U35" s="2">
        <f t="shared" si="3"/>
        <v>200000</v>
      </c>
      <c r="V35" s="2">
        <f t="shared" si="4"/>
        <v>18000</v>
      </c>
      <c r="W35" s="2">
        <f t="shared" si="5"/>
        <v>2000</v>
      </c>
      <c r="X35" s="2">
        <f t="shared" si="6"/>
        <v>180000</v>
      </c>
      <c r="Y35" s="2">
        <f t="shared" si="7"/>
        <v>45</v>
      </c>
      <c r="Z35" s="2">
        <f t="shared" si="8"/>
        <v>5500</v>
      </c>
      <c r="AA35" s="2">
        <f t="shared" si="9"/>
        <v>450</v>
      </c>
      <c r="AB35" s="2">
        <f t="shared" si="10"/>
        <v>37.5</v>
      </c>
      <c r="AC35" s="2">
        <f t="shared" si="11"/>
        <v>15000</v>
      </c>
      <c r="AD35" s="2">
        <f t="shared" si="0"/>
        <v>37.5</v>
      </c>
      <c r="AE35" s="13">
        <f t="shared" si="14"/>
        <v>41.015859158582273</v>
      </c>
      <c r="AF35" s="10">
        <f t="shared" si="15"/>
        <v>0.47619047619047616</v>
      </c>
      <c r="AG35" s="10">
        <f t="shared" si="16"/>
        <v>5500.0221798941802</v>
      </c>
      <c r="AH35" s="10">
        <f t="shared" si="17"/>
        <v>108000</v>
      </c>
      <c r="AI35" s="10">
        <f t="shared" si="18"/>
        <v>392857.14285714284</v>
      </c>
      <c r="AJ35" s="10">
        <f t="shared" si="19"/>
        <v>92000</v>
      </c>
      <c r="AK35" s="10">
        <f t="shared" si="20"/>
        <v>10282500000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</v>
      </c>
      <c r="T36" s="2">
        <f t="shared" si="2"/>
        <v>1800</v>
      </c>
      <c r="U36" s="2">
        <f t="shared" si="3"/>
        <v>200000</v>
      </c>
      <c r="V36" s="2">
        <f t="shared" si="4"/>
        <v>22000</v>
      </c>
      <c r="W36" s="2">
        <f t="shared" si="5"/>
        <v>2000</v>
      </c>
      <c r="X36" s="2">
        <f t="shared" si="6"/>
        <v>220000.00000000003</v>
      </c>
      <c r="Y36" s="2">
        <f t="shared" si="7"/>
        <v>45</v>
      </c>
      <c r="Z36" s="2">
        <f t="shared" si="8"/>
        <v>5000</v>
      </c>
      <c r="AA36" s="2">
        <f t="shared" si="9"/>
        <v>500</v>
      </c>
      <c r="AB36" s="2">
        <f t="shared" si="10"/>
        <v>37.5</v>
      </c>
      <c r="AC36" s="2">
        <f t="shared" si="11"/>
        <v>5000</v>
      </c>
      <c r="AD36" s="2">
        <f t="shared" si="0"/>
        <v>37.5</v>
      </c>
      <c r="AE36" s="13">
        <f t="shared" si="14"/>
        <v>38.392714381321497</v>
      </c>
      <c r="AF36" s="10">
        <f t="shared" si="15"/>
        <v>0.55000000000000004</v>
      </c>
      <c r="AG36" s="10">
        <f t="shared" si="16"/>
        <v>5000.0623999999998</v>
      </c>
      <c r="AH36" s="10">
        <f t="shared" si="17"/>
        <v>132000</v>
      </c>
      <c r="AI36" s="10">
        <f t="shared" si="18"/>
        <v>371250</v>
      </c>
      <c r="AJ36" s="10">
        <f t="shared" si="19"/>
        <v>112000.00000000001</v>
      </c>
      <c r="AK36" s="10">
        <f t="shared" si="20"/>
        <v>15206730000.000002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</v>
      </c>
      <c r="T37" s="2">
        <f t="shared" si="2"/>
        <v>2000</v>
      </c>
      <c r="U37" s="2">
        <f t="shared" si="3"/>
        <v>220000.00000000003</v>
      </c>
      <c r="V37" s="2">
        <f t="shared" si="4"/>
        <v>18000</v>
      </c>
      <c r="W37" s="2">
        <f t="shared" si="5"/>
        <v>2200</v>
      </c>
      <c r="X37" s="2">
        <f t="shared" si="6"/>
        <v>180000</v>
      </c>
      <c r="Y37" s="2">
        <f t="shared" si="7"/>
        <v>50</v>
      </c>
      <c r="Z37" s="2">
        <f t="shared" si="8"/>
        <v>5500</v>
      </c>
      <c r="AA37" s="2">
        <f t="shared" si="9"/>
        <v>550</v>
      </c>
      <c r="AB37" s="2">
        <f t="shared" si="10"/>
        <v>12.5</v>
      </c>
      <c r="AC37" s="2">
        <f t="shared" si="11"/>
        <v>10000</v>
      </c>
      <c r="AD37" s="2">
        <f t="shared" si="0"/>
        <v>37.5</v>
      </c>
      <c r="AE37" s="13">
        <f t="shared" si="14"/>
        <v>33.719383025254615</v>
      </c>
      <c r="AF37" s="10">
        <f t="shared" si="15"/>
        <v>0.47368421052631576</v>
      </c>
      <c r="AG37" s="10">
        <f t="shared" si="16"/>
        <v>5500.0305964912277</v>
      </c>
      <c r="AH37" s="10">
        <f t="shared" si="17"/>
        <v>108000</v>
      </c>
      <c r="AI37" s="10">
        <f t="shared" si="18"/>
        <v>118421.05263157895</v>
      </c>
      <c r="AJ37" s="10">
        <f t="shared" si="19"/>
        <v>92200</v>
      </c>
      <c r="AK37" s="10">
        <f t="shared" si="20"/>
        <v>10092735000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</v>
      </c>
      <c r="T38" s="2">
        <f t="shared" si="2"/>
        <v>2200</v>
      </c>
      <c r="U38" s="2">
        <f t="shared" si="3"/>
        <v>180000</v>
      </c>
      <c r="V38" s="2">
        <f t="shared" si="4"/>
        <v>20000</v>
      </c>
      <c r="W38" s="2">
        <f t="shared" si="5"/>
        <v>1800</v>
      </c>
      <c r="X38" s="2">
        <f t="shared" si="6"/>
        <v>200000</v>
      </c>
      <c r="Y38" s="2">
        <f t="shared" si="7"/>
        <v>55.000000000000007</v>
      </c>
      <c r="Z38" s="2">
        <f t="shared" si="8"/>
        <v>4500</v>
      </c>
      <c r="AA38" s="2">
        <f t="shared" si="9"/>
        <v>450</v>
      </c>
      <c r="AB38" s="2">
        <f t="shared" si="10"/>
        <v>25</v>
      </c>
      <c r="AC38" s="2">
        <f t="shared" si="11"/>
        <v>15000</v>
      </c>
      <c r="AD38" s="2">
        <f t="shared" si="0"/>
        <v>37.5</v>
      </c>
      <c r="AE38" s="13">
        <f t="shared" si="14"/>
        <v>41.191121037994151</v>
      </c>
      <c r="AF38" s="10">
        <f t="shared" si="15"/>
        <v>0.47619047619047616</v>
      </c>
      <c r="AG38" s="10">
        <f t="shared" si="16"/>
        <v>4500.0225354497352</v>
      </c>
      <c r="AH38" s="10">
        <f t="shared" si="17"/>
        <v>120000</v>
      </c>
      <c r="AI38" s="10">
        <f t="shared" si="18"/>
        <v>261904.76190476189</v>
      </c>
      <c r="AJ38" s="10">
        <f t="shared" si="19"/>
        <v>101800</v>
      </c>
      <c r="AK38" s="10">
        <f t="shared" si="20"/>
        <v>12533174000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37.874297430192797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180000</v>
      </c>
      <c r="T3" s="2">
        <f>LOOKUP(D3,$AY$20:$BA$20,$AY$23:$BA$23)</f>
        <v>18000</v>
      </c>
      <c r="U3" s="2">
        <f>LOOKUP(E3,$AY$20:$BA$20,$AY$24:$BA$24)</f>
        <v>1800</v>
      </c>
      <c r="V3" s="2">
        <f>LOOKUP(F3,$AY$20:$BA$20,$AY$25:$BA$25)</f>
        <v>180000</v>
      </c>
      <c r="W3" s="2">
        <f>LOOKUP(G3,$AY$20:$BA$20,$AY$26:$BA$26)</f>
        <v>18000</v>
      </c>
      <c r="X3" s="2">
        <f>LOOKUP(H3,$AY$20:$BA$20,$AY$27:$BA$27)</f>
        <v>1800</v>
      </c>
      <c r="Y3" s="2">
        <f>LOOKUP(I3,$AY$20:$BA$20,$AY$28:$BA$28)</f>
        <v>450</v>
      </c>
      <c r="Z3" s="2">
        <f>LOOKUP(J3,$AY$20:$BA$20,$AY$29:$BA$29)</f>
        <v>45</v>
      </c>
      <c r="AA3" s="2">
        <f>LOOKUP(K3,$AY$20:$BA$20,$AY$30:$BA$30)</f>
        <v>4500</v>
      </c>
      <c r="AB3" s="2">
        <f>LOOKUP(L3,$AY$20:$BA$20,$AY$31:$BA$31)</f>
        <v>250</v>
      </c>
      <c r="AC3" s="2">
        <f>LOOKUP(M3,$AY$20:$BA$20,$AY$32:$BA$32)</f>
        <v>12.5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3547.377098439792</v>
      </c>
      <c r="AF3" s="10">
        <f>S3/(R3+S3)</f>
        <v>0.5</v>
      </c>
      <c r="AG3" s="10">
        <f>(((R3*S3)/(R3+S3)+T3)/AC3/AD3)+Z3</f>
        <v>736.2</v>
      </c>
      <c r="AH3" s="10">
        <f>V3+X3*0.5</f>
        <v>180900</v>
      </c>
      <c r="AI3" s="10">
        <f>(R3*S3)*AB3/(R3+S3)</f>
        <v>22500000</v>
      </c>
      <c r="AJ3" s="10">
        <f>W3+X3*0.5</f>
        <v>18900</v>
      </c>
      <c r="AK3" s="10">
        <f>(AH3+AJ3)*(1+AB3)*Y3+AH3*AJ3</f>
        <v>25986420000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</v>
      </c>
      <c r="Z4" s="2">
        <f t="shared" ref="Z4:Z38" si="8">LOOKUP(J4,$AY$20:$BA$20,$AY$29:$BA$29)</f>
        <v>50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25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4366.2976637963648</v>
      </c>
      <c r="AF4" s="10">
        <f>S4/(R4+S4)</f>
        <v>0.5</v>
      </c>
      <c r="AG4" s="10">
        <f>(((R4*S4)/(R4+S4)+T4)/AC4/AD4)+Z4</f>
        <v>434</v>
      </c>
      <c r="AH4" s="10">
        <f>V4+X4*0.5</f>
        <v>201000</v>
      </c>
      <c r="AI4" s="10">
        <f>(R4*S4)*AB4/(R4+S4)</f>
        <v>50000000</v>
      </c>
      <c r="AJ4" s="10">
        <f>W4+X4*0.5</f>
        <v>21000</v>
      </c>
      <c r="AK4" s="10">
        <f>(AH4+AJ4)*(1+AB4)*Y4+AH4*AJ4</f>
        <v>59832000000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732328466.83048463</v>
      </c>
      <c r="AQ4" s="22">
        <f>AP4/AO4</f>
        <v>732328466.83048463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220000.00000000003</v>
      </c>
      <c r="T5" s="2">
        <f t="shared" si="2"/>
        <v>22000</v>
      </c>
      <c r="U5" s="2">
        <f t="shared" si="3"/>
        <v>2200</v>
      </c>
      <c r="V5" s="2">
        <f t="shared" si="4"/>
        <v>220000.00000000003</v>
      </c>
      <c r="W5" s="2">
        <f t="shared" si="5"/>
        <v>22000</v>
      </c>
      <c r="X5" s="2">
        <f t="shared" si="6"/>
        <v>2200</v>
      </c>
      <c r="Y5" s="2">
        <f t="shared" si="7"/>
        <v>550</v>
      </c>
      <c r="Z5" s="2">
        <f t="shared" si="8"/>
        <v>55.000000000000007</v>
      </c>
      <c r="AA5" s="2">
        <f t="shared" si="9"/>
        <v>5500</v>
      </c>
      <c r="AB5" s="2">
        <f t="shared" si="10"/>
        <v>750</v>
      </c>
      <c r="AC5" s="2">
        <f t="shared" si="11"/>
        <v>37.5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4962.0480634707646</v>
      </c>
      <c r="AF5" s="10">
        <f t="shared" ref="AF5:AF38" si="15">S5/(R5+S5)</f>
        <v>0.5</v>
      </c>
      <c r="AG5" s="10">
        <f t="shared" ref="AG5:AG38" si="16">(((R5*S5)/(R5+S5)+T5)/AC5/AD5)+Z5</f>
        <v>336.6</v>
      </c>
      <c r="AH5" s="10">
        <f t="shared" ref="AH5:AH38" si="17">V5+X5*0.5</f>
        <v>221100.00000000003</v>
      </c>
      <c r="AI5" s="10">
        <f t="shared" ref="AI5:AI38" si="18">(R5*S5)*AB5/(R5+S5)</f>
        <v>82500000</v>
      </c>
      <c r="AJ5" s="10">
        <f t="shared" ref="AJ5:AJ38" si="19">W5+X5*0.5</f>
        <v>23100</v>
      </c>
      <c r="AK5" s="10">
        <f t="shared" ref="AK5:AK38" si="20">(AH5+AJ5)*(1+AB5)*Y5+AH5*AJ5</f>
        <v>105974220000.00002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12749920.133445859</v>
      </c>
      <c r="AQ5" s="25">
        <f>AP5/AO5</f>
        <v>364283.43238416739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180000</v>
      </c>
      <c r="T6" s="2">
        <f t="shared" si="2"/>
        <v>18000</v>
      </c>
      <c r="U6" s="2">
        <f t="shared" si="3"/>
        <v>1800</v>
      </c>
      <c r="V6" s="2">
        <f t="shared" si="4"/>
        <v>200000</v>
      </c>
      <c r="W6" s="2">
        <f t="shared" si="5"/>
        <v>20000</v>
      </c>
      <c r="X6" s="2">
        <f t="shared" si="6"/>
        <v>2000</v>
      </c>
      <c r="Y6" s="2">
        <f t="shared" si="7"/>
        <v>500</v>
      </c>
      <c r="Z6" s="2">
        <f t="shared" si="8"/>
        <v>55.000000000000007</v>
      </c>
      <c r="AA6" s="2">
        <f t="shared" si="9"/>
        <v>5500</v>
      </c>
      <c r="AB6" s="2">
        <f t="shared" si="10"/>
        <v>750</v>
      </c>
      <c r="AC6" s="2">
        <f t="shared" si="11"/>
        <v>37.5</v>
      </c>
      <c r="AD6" s="2">
        <f t="shared" si="0"/>
        <v>12.5</v>
      </c>
      <c r="AE6" s="13">
        <f t="shared" si="14"/>
        <v>4513.1898217322987</v>
      </c>
      <c r="AF6" s="10">
        <f t="shared" si="15"/>
        <v>0.5</v>
      </c>
      <c r="AG6" s="10">
        <f t="shared" si="16"/>
        <v>285.40000000000003</v>
      </c>
      <c r="AH6" s="10">
        <f t="shared" si="17"/>
        <v>201000</v>
      </c>
      <c r="AI6" s="10">
        <f t="shared" si="18"/>
        <v>67500000</v>
      </c>
      <c r="AJ6" s="10">
        <f t="shared" si="19"/>
        <v>21000</v>
      </c>
      <c r="AK6" s="10">
        <f t="shared" si="20"/>
        <v>87582000000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745078386.96393049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200000</v>
      </c>
      <c r="T7" s="2">
        <f t="shared" si="2"/>
        <v>20000</v>
      </c>
      <c r="U7" s="2">
        <f t="shared" si="3"/>
        <v>2000</v>
      </c>
      <c r="V7" s="2">
        <f t="shared" si="4"/>
        <v>220000.00000000003</v>
      </c>
      <c r="W7" s="2">
        <f t="shared" si="5"/>
        <v>22000</v>
      </c>
      <c r="X7" s="2">
        <f t="shared" si="6"/>
        <v>2200</v>
      </c>
      <c r="Y7" s="2">
        <f t="shared" si="7"/>
        <v>550</v>
      </c>
      <c r="Z7" s="2">
        <f t="shared" si="8"/>
        <v>45</v>
      </c>
      <c r="AA7" s="2">
        <f t="shared" si="9"/>
        <v>4500</v>
      </c>
      <c r="AB7" s="2">
        <f t="shared" si="10"/>
        <v>250</v>
      </c>
      <c r="AC7" s="2">
        <f t="shared" si="11"/>
        <v>12.5</v>
      </c>
      <c r="AD7" s="2">
        <f t="shared" si="0"/>
        <v>12.5</v>
      </c>
      <c r="AE7" s="13">
        <f t="shared" si="14"/>
        <v>4129.5166692045968</v>
      </c>
      <c r="AF7" s="10">
        <f t="shared" si="15"/>
        <v>0.5</v>
      </c>
      <c r="AG7" s="10">
        <f t="shared" si="16"/>
        <v>813</v>
      </c>
      <c r="AH7" s="10">
        <f t="shared" si="17"/>
        <v>221100.00000000003</v>
      </c>
      <c r="AI7" s="10">
        <f t="shared" si="18"/>
        <v>25000000</v>
      </c>
      <c r="AJ7" s="10">
        <f t="shared" si="19"/>
        <v>23100</v>
      </c>
      <c r="AK7" s="10">
        <f t="shared" si="20"/>
        <v>38819220000.000008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220000.00000000003</v>
      </c>
      <c r="T8" s="2">
        <f t="shared" si="2"/>
        <v>22000</v>
      </c>
      <c r="U8" s="2">
        <f t="shared" si="3"/>
        <v>2200</v>
      </c>
      <c r="V8" s="2">
        <f t="shared" si="4"/>
        <v>180000</v>
      </c>
      <c r="W8" s="2">
        <f t="shared" si="5"/>
        <v>18000</v>
      </c>
      <c r="X8" s="2">
        <f t="shared" si="6"/>
        <v>1800</v>
      </c>
      <c r="Y8" s="2">
        <f t="shared" si="7"/>
        <v>450</v>
      </c>
      <c r="Z8" s="2">
        <f t="shared" si="8"/>
        <v>50</v>
      </c>
      <c r="AA8" s="2">
        <f t="shared" si="9"/>
        <v>5000</v>
      </c>
      <c r="AB8" s="2">
        <f t="shared" si="10"/>
        <v>500</v>
      </c>
      <c r="AC8" s="2">
        <f t="shared" si="11"/>
        <v>25</v>
      </c>
      <c r="AD8" s="2">
        <f t="shared" si="0"/>
        <v>12.5</v>
      </c>
      <c r="AE8" s="13">
        <f t="shared" si="14"/>
        <v>4021.4521292955587</v>
      </c>
      <c r="AF8" s="10">
        <f t="shared" si="15"/>
        <v>0.5</v>
      </c>
      <c r="AG8" s="10">
        <f t="shared" si="16"/>
        <v>472.4</v>
      </c>
      <c r="AH8" s="10">
        <f t="shared" si="17"/>
        <v>180900</v>
      </c>
      <c r="AI8" s="10">
        <f t="shared" si="18"/>
        <v>55000000.000000007</v>
      </c>
      <c r="AJ8" s="10">
        <f t="shared" si="19"/>
        <v>18900</v>
      </c>
      <c r="AK8" s="10">
        <f t="shared" si="20"/>
        <v>48463920000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180000</v>
      </c>
      <c r="T9" s="2">
        <f t="shared" si="2"/>
        <v>20000</v>
      </c>
      <c r="U9" s="2">
        <f t="shared" si="3"/>
        <v>2200</v>
      </c>
      <c r="V9" s="2">
        <f t="shared" si="4"/>
        <v>180000</v>
      </c>
      <c r="W9" s="2">
        <f t="shared" si="5"/>
        <v>20000</v>
      </c>
      <c r="X9" s="2">
        <f t="shared" si="6"/>
        <v>2200</v>
      </c>
      <c r="Y9" s="2">
        <f t="shared" si="7"/>
        <v>550</v>
      </c>
      <c r="Z9" s="2">
        <f t="shared" si="8"/>
        <v>45</v>
      </c>
      <c r="AA9" s="2">
        <f t="shared" si="9"/>
        <v>5000</v>
      </c>
      <c r="AB9" s="2">
        <f t="shared" si="10"/>
        <v>500</v>
      </c>
      <c r="AC9" s="2">
        <f t="shared" si="11"/>
        <v>37.5</v>
      </c>
      <c r="AD9" s="2">
        <f t="shared" si="0"/>
        <v>12.5</v>
      </c>
      <c r="AE9" s="13">
        <f t="shared" si="14"/>
        <v>4497.2413167533314</v>
      </c>
      <c r="AF9" s="10">
        <f t="shared" si="15"/>
        <v>0.5</v>
      </c>
      <c r="AG9" s="10">
        <f t="shared" si="16"/>
        <v>279.66666666666669</v>
      </c>
      <c r="AH9" s="10">
        <f t="shared" si="17"/>
        <v>181100</v>
      </c>
      <c r="AI9" s="10">
        <f t="shared" si="18"/>
        <v>45000000</v>
      </c>
      <c r="AJ9" s="10">
        <f t="shared" si="19"/>
        <v>21100</v>
      </c>
      <c r="AK9" s="10">
        <f t="shared" si="20"/>
        <v>59537420000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200000</v>
      </c>
      <c r="T10" s="2">
        <f t="shared" si="2"/>
        <v>22000</v>
      </c>
      <c r="U10" s="2">
        <f t="shared" si="3"/>
        <v>1800</v>
      </c>
      <c r="V10" s="2">
        <f t="shared" si="4"/>
        <v>200000</v>
      </c>
      <c r="W10" s="2">
        <f t="shared" si="5"/>
        <v>22000</v>
      </c>
      <c r="X10" s="2">
        <f t="shared" si="6"/>
        <v>1800</v>
      </c>
      <c r="Y10" s="2">
        <f t="shared" si="7"/>
        <v>450</v>
      </c>
      <c r="Z10" s="2">
        <f t="shared" si="8"/>
        <v>50</v>
      </c>
      <c r="AA10" s="2">
        <f t="shared" si="9"/>
        <v>5500</v>
      </c>
      <c r="AB10" s="2">
        <f t="shared" si="10"/>
        <v>750</v>
      </c>
      <c r="AC10" s="2">
        <f t="shared" si="11"/>
        <v>12.5</v>
      </c>
      <c r="AD10" s="2">
        <f t="shared" si="0"/>
        <v>12.5</v>
      </c>
      <c r="AE10" s="13">
        <f t="shared" si="14"/>
        <v>3419.1800971473635</v>
      </c>
      <c r="AF10" s="10">
        <f t="shared" si="15"/>
        <v>0.5</v>
      </c>
      <c r="AG10" s="10">
        <f t="shared" si="16"/>
        <v>830.8</v>
      </c>
      <c r="AH10" s="10">
        <f t="shared" si="17"/>
        <v>200900</v>
      </c>
      <c r="AI10" s="10">
        <f t="shared" si="18"/>
        <v>75000000</v>
      </c>
      <c r="AJ10" s="10">
        <f t="shared" si="19"/>
        <v>22900</v>
      </c>
      <c r="AK10" s="10">
        <f t="shared" si="20"/>
        <v>80233820000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220000.00000000003</v>
      </c>
      <c r="T11" s="2">
        <f t="shared" si="2"/>
        <v>18000</v>
      </c>
      <c r="U11" s="2">
        <f t="shared" si="3"/>
        <v>2000</v>
      </c>
      <c r="V11" s="2">
        <f t="shared" si="4"/>
        <v>220000.00000000003</v>
      </c>
      <c r="W11" s="2">
        <f t="shared" si="5"/>
        <v>18000</v>
      </c>
      <c r="X11" s="2">
        <f t="shared" si="6"/>
        <v>2000</v>
      </c>
      <c r="Y11" s="2">
        <f t="shared" si="7"/>
        <v>500</v>
      </c>
      <c r="Z11" s="2">
        <f t="shared" si="8"/>
        <v>55.000000000000007</v>
      </c>
      <c r="AA11" s="2">
        <f t="shared" si="9"/>
        <v>4500</v>
      </c>
      <c r="AB11" s="2">
        <f t="shared" si="10"/>
        <v>250</v>
      </c>
      <c r="AC11" s="2">
        <f t="shared" si="11"/>
        <v>25</v>
      </c>
      <c r="AD11" s="2">
        <f t="shared" si="0"/>
        <v>12.5</v>
      </c>
      <c r="AE11" s="13">
        <f t="shared" si="14"/>
        <v>5027.5320722659517</v>
      </c>
      <c r="AF11" s="10">
        <f t="shared" si="15"/>
        <v>0.5</v>
      </c>
      <c r="AG11" s="10">
        <f t="shared" si="16"/>
        <v>464.60000000000008</v>
      </c>
      <c r="AH11" s="10">
        <f t="shared" si="17"/>
        <v>221000.00000000003</v>
      </c>
      <c r="AI11" s="10">
        <f t="shared" si="18"/>
        <v>27500000.000000004</v>
      </c>
      <c r="AJ11" s="10">
        <f t="shared" si="19"/>
        <v>19000</v>
      </c>
      <c r="AK11" s="10">
        <f t="shared" si="20"/>
        <v>34319000000.000004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180000</v>
      </c>
      <c r="T12" s="2">
        <f t="shared" si="2"/>
        <v>22000</v>
      </c>
      <c r="U12" s="2">
        <f t="shared" si="3"/>
        <v>2000</v>
      </c>
      <c r="V12" s="2">
        <f t="shared" si="4"/>
        <v>180000</v>
      </c>
      <c r="W12" s="2">
        <f t="shared" si="5"/>
        <v>22000</v>
      </c>
      <c r="X12" s="2">
        <f t="shared" si="6"/>
        <v>2000</v>
      </c>
      <c r="Y12" s="2">
        <f t="shared" si="7"/>
        <v>550</v>
      </c>
      <c r="Z12" s="2">
        <f t="shared" si="8"/>
        <v>50</v>
      </c>
      <c r="AA12" s="2">
        <f t="shared" si="9"/>
        <v>4500</v>
      </c>
      <c r="AB12" s="2">
        <f t="shared" si="10"/>
        <v>750</v>
      </c>
      <c r="AC12" s="2">
        <f t="shared" si="11"/>
        <v>25</v>
      </c>
      <c r="AD12" s="2">
        <f t="shared" si="0"/>
        <v>12.5</v>
      </c>
      <c r="AE12" s="13">
        <f t="shared" si="14"/>
        <v>4058.3704085427148</v>
      </c>
      <c r="AF12" s="10">
        <f t="shared" si="15"/>
        <v>0.5</v>
      </c>
      <c r="AG12" s="10">
        <f t="shared" si="16"/>
        <v>408.4</v>
      </c>
      <c r="AH12" s="10">
        <f t="shared" si="17"/>
        <v>181000</v>
      </c>
      <c r="AI12" s="10">
        <f t="shared" si="18"/>
        <v>67500000</v>
      </c>
      <c r="AJ12" s="10">
        <f t="shared" si="19"/>
        <v>23000</v>
      </c>
      <c r="AK12" s="10">
        <f t="shared" si="20"/>
        <v>88425200000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200000</v>
      </c>
      <c r="T13" s="2">
        <f t="shared" si="2"/>
        <v>18000</v>
      </c>
      <c r="U13" s="2">
        <f t="shared" si="3"/>
        <v>2200</v>
      </c>
      <c r="V13" s="2">
        <f t="shared" si="4"/>
        <v>200000</v>
      </c>
      <c r="W13" s="2">
        <f t="shared" si="5"/>
        <v>18000</v>
      </c>
      <c r="X13" s="2">
        <f t="shared" si="6"/>
        <v>2200</v>
      </c>
      <c r="Y13" s="2">
        <f t="shared" si="7"/>
        <v>450</v>
      </c>
      <c r="Z13" s="2">
        <f t="shared" si="8"/>
        <v>55.000000000000007</v>
      </c>
      <c r="AA13" s="2">
        <f t="shared" si="9"/>
        <v>5000</v>
      </c>
      <c r="AB13" s="2">
        <f t="shared" si="10"/>
        <v>250</v>
      </c>
      <c r="AC13" s="2">
        <f t="shared" si="11"/>
        <v>37.5</v>
      </c>
      <c r="AD13" s="2">
        <f t="shared" si="0"/>
        <v>12.5</v>
      </c>
      <c r="AE13" s="13">
        <f t="shared" si="14"/>
        <v>4416.5639193085863</v>
      </c>
      <c r="AF13" s="10">
        <f t="shared" si="15"/>
        <v>0.5</v>
      </c>
      <c r="AG13" s="10">
        <f t="shared" si="16"/>
        <v>306.73333333333335</v>
      </c>
      <c r="AH13" s="10">
        <f t="shared" si="17"/>
        <v>201100</v>
      </c>
      <c r="AI13" s="10">
        <f t="shared" si="18"/>
        <v>25000000</v>
      </c>
      <c r="AJ13" s="10">
        <f t="shared" si="19"/>
        <v>19100</v>
      </c>
      <c r="AK13" s="10">
        <f t="shared" si="20"/>
        <v>28712600000</v>
      </c>
      <c r="AL13" s="10">
        <f t="shared" si="21"/>
        <v>450.6</v>
      </c>
      <c r="AM13" s="12"/>
      <c r="AN13" s="26" t="s">
        <v>53</v>
      </c>
      <c r="AO13" s="12">
        <f>10*LOG((AP4-AQ5)/AO6/AQ5)</f>
        <v>17.467479098643437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220000.00000000003</v>
      </c>
      <c r="T14" s="2">
        <f t="shared" si="2"/>
        <v>20000</v>
      </c>
      <c r="U14" s="2">
        <f t="shared" si="3"/>
        <v>1800</v>
      </c>
      <c r="V14" s="2">
        <f t="shared" si="4"/>
        <v>220000.00000000003</v>
      </c>
      <c r="W14" s="2">
        <f t="shared" si="5"/>
        <v>20000</v>
      </c>
      <c r="X14" s="2">
        <f t="shared" si="6"/>
        <v>1800</v>
      </c>
      <c r="Y14" s="2">
        <f t="shared" si="7"/>
        <v>500</v>
      </c>
      <c r="Z14" s="2">
        <f t="shared" si="8"/>
        <v>45</v>
      </c>
      <c r="AA14" s="2">
        <f t="shared" si="9"/>
        <v>5500</v>
      </c>
      <c r="AB14" s="2">
        <f t="shared" si="10"/>
        <v>500</v>
      </c>
      <c r="AC14" s="2">
        <f t="shared" si="11"/>
        <v>12.5</v>
      </c>
      <c r="AD14" s="2">
        <f t="shared" si="0"/>
        <v>12.5</v>
      </c>
      <c r="AE14" s="13">
        <f t="shared" si="14"/>
        <v>4239.7346154049801</v>
      </c>
      <c r="AF14" s="10">
        <f t="shared" si="15"/>
        <v>0.5</v>
      </c>
      <c r="AG14" s="10">
        <f t="shared" si="16"/>
        <v>877.00000000000011</v>
      </c>
      <c r="AH14" s="10">
        <f t="shared" si="17"/>
        <v>220900.00000000003</v>
      </c>
      <c r="AI14" s="10">
        <f t="shared" si="18"/>
        <v>55000000.000000007</v>
      </c>
      <c r="AJ14" s="10">
        <f t="shared" si="19"/>
        <v>20900</v>
      </c>
      <c r="AK14" s="10">
        <f t="shared" si="20"/>
        <v>65187710000.000008</v>
      </c>
      <c r="AL14" s="10">
        <f t="shared" si="21"/>
        <v>500.6</v>
      </c>
      <c r="AM14" s="12"/>
      <c r="AN14" s="26" t="s">
        <v>54</v>
      </c>
      <c r="AO14" s="12">
        <f>10*LOG((AP4-AQ5)/AO6)</f>
        <v>73.081873298360108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27">
        <v>12</v>
      </c>
      <c r="BD14" s="27">
        <v>3</v>
      </c>
      <c r="BE14" s="27">
        <v>3</v>
      </c>
      <c r="BF14" s="27">
        <v>2</v>
      </c>
      <c r="BG14" s="27">
        <v>1</v>
      </c>
      <c r="BH14" s="27">
        <v>3</v>
      </c>
      <c r="BI14" s="27">
        <v>2</v>
      </c>
      <c r="BJ14" s="27">
        <v>1</v>
      </c>
      <c r="BK14" s="27">
        <v>2</v>
      </c>
      <c r="BL14" s="27">
        <v>1</v>
      </c>
      <c r="BM14" s="27">
        <v>3</v>
      </c>
      <c r="BN14" s="27">
        <v>2</v>
      </c>
      <c r="BO14" s="27">
        <v>1</v>
      </c>
      <c r="BP14" s="27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200000</v>
      </c>
      <c r="T15" s="2">
        <f t="shared" si="2"/>
        <v>22000</v>
      </c>
      <c r="U15" s="2">
        <f t="shared" si="3"/>
        <v>1800</v>
      </c>
      <c r="V15" s="2">
        <f t="shared" si="4"/>
        <v>220000.00000000003</v>
      </c>
      <c r="W15" s="2">
        <f t="shared" si="5"/>
        <v>20000</v>
      </c>
      <c r="X15" s="2">
        <f t="shared" si="6"/>
        <v>1800</v>
      </c>
      <c r="Y15" s="2">
        <f t="shared" si="7"/>
        <v>550</v>
      </c>
      <c r="Z15" s="2">
        <f t="shared" si="8"/>
        <v>55.000000000000007</v>
      </c>
      <c r="AA15" s="2">
        <f t="shared" si="9"/>
        <v>5000</v>
      </c>
      <c r="AB15" s="2">
        <f t="shared" si="10"/>
        <v>250</v>
      </c>
      <c r="AC15" s="2">
        <f t="shared" si="11"/>
        <v>25</v>
      </c>
      <c r="AD15" s="2">
        <f t="shared" si="0"/>
        <v>25</v>
      </c>
      <c r="AE15" s="13">
        <f t="shared" si="14"/>
        <v>5333.5903262460288</v>
      </c>
      <c r="AF15" s="10">
        <f t="shared" si="15"/>
        <v>0.52631578947368418</v>
      </c>
      <c r="AG15" s="10">
        <f t="shared" si="16"/>
        <v>241.77894736842106</v>
      </c>
      <c r="AH15" s="10">
        <f t="shared" si="17"/>
        <v>220900.00000000003</v>
      </c>
      <c r="AI15" s="10">
        <f t="shared" si="18"/>
        <v>23684210.52631579</v>
      </c>
      <c r="AJ15" s="10">
        <f t="shared" si="19"/>
        <v>20900</v>
      </c>
      <c r="AK15" s="10">
        <f t="shared" si="20"/>
        <v>37997300000.000008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220000.00000000003</v>
      </c>
      <c r="T16" s="2">
        <f t="shared" si="2"/>
        <v>18000</v>
      </c>
      <c r="U16" s="2">
        <f t="shared" si="3"/>
        <v>2000</v>
      </c>
      <c r="V16" s="2">
        <f t="shared" si="4"/>
        <v>180000</v>
      </c>
      <c r="W16" s="2">
        <f t="shared" si="5"/>
        <v>22000</v>
      </c>
      <c r="X16" s="2">
        <f t="shared" si="6"/>
        <v>2000</v>
      </c>
      <c r="Y16" s="2">
        <f t="shared" si="7"/>
        <v>450</v>
      </c>
      <c r="Z16" s="2">
        <f t="shared" si="8"/>
        <v>45</v>
      </c>
      <c r="AA16" s="2">
        <f t="shared" si="9"/>
        <v>5500</v>
      </c>
      <c r="AB16" s="2">
        <f t="shared" si="10"/>
        <v>500</v>
      </c>
      <c r="AC16" s="2">
        <f t="shared" si="11"/>
        <v>37.5</v>
      </c>
      <c r="AD16" s="2">
        <f t="shared" si="0"/>
        <v>25</v>
      </c>
      <c r="AE16" s="13">
        <f t="shared" si="14"/>
        <v>3673.5009770504553</v>
      </c>
      <c r="AF16" s="10">
        <f t="shared" si="15"/>
        <v>0.52380952380952384</v>
      </c>
      <c r="AG16" s="10">
        <f t="shared" si="16"/>
        <v>175.94603174603176</v>
      </c>
      <c r="AH16" s="10">
        <f t="shared" si="17"/>
        <v>181000</v>
      </c>
      <c r="AI16" s="10">
        <f t="shared" si="18"/>
        <v>52380952.380952388</v>
      </c>
      <c r="AJ16" s="10">
        <f t="shared" si="19"/>
        <v>23000</v>
      </c>
      <c r="AK16" s="10">
        <f t="shared" si="20"/>
        <v>50154800000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180000</v>
      </c>
      <c r="T17" s="2">
        <f t="shared" si="2"/>
        <v>20000</v>
      </c>
      <c r="U17" s="2">
        <f t="shared" si="3"/>
        <v>2200</v>
      </c>
      <c r="V17" s="2">
        <f t="shared" si="4"/>
        <v>200000</v>
      </c>
      <c r="W17" s="2">
        <f t="shared" si="5"/>
        <v>18000</v>
      </c>
      <c r="X17" s="2">
        <f t="shared" si="6"/>
        <v>2200</v>
      </c>
      <c r="Y17" s="2">
        <f t="shared" si="7"/>
        <v>500</v>
      </c>
      <c r="Z17" s="2">
        <f t="shared" si="8"/>
        <v>50</v>
      </c>
      <c r="AA17" s="2">
        <f t="shared" si="9"/>
        <v>4500</v>
      </c>
      <c r="AB17" s="2">
        <f t="shared" si="10"/>
        <v>750</v>
      </c>
      <c r="AC17" s="2">
        <f t="shared" si="11"/>
        <v>12.5</v>
      </c>
      <c r="AD17" s="2">
        <f t="shared" si="0"/>
        <v>25</v>
      </c>
      <c r="AE17" s="13">
        <f t="shared" si="14"/>
        <v>4706.1399083591778</v>
      </c>
      <c r="AF17" s="10">
        <f t="shared" si="15"/>
        <v>0.45</v>
      </c>
      <c r="AG17" s="10">
        <f t="shared" si="16"/>
        <v>430.80000000000007</v>
      </c>
      <c r="AH17" s="10">
        <f t="shared" si="17"/>
        <v>201100</v>
      </c>
      <c r="AI17" s="10">
        <f t="shared" si="18"/>
        <v>74250000.000000015</v>
      </c>
      <c r="AJ17" s="10">
        <f t="shared" si="19"/>
        <v>19100</v>
      </c>
      <c r="AK17" s="10">
        <f t="shared" si="20"/>
        <v>86526110000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200000</v>
      </c>
      <c r="T18" s="2">
        <f t="shared" si="2"/>
        <v>22000</v>
      </c>
      <c r="U18" s="2">
        <f t="shared" si="3"/>
        <v>2000</v>
      </c>
      <c r="V18" s="2">
        <f t="shared" si="4"/>
        <v>180000</v>
      </c>
      <c r="W18" s="2">
        <f t="shared" si="5"/>
        <v>18000</v>
      </c>
      <c r="X18" s="2">
        <f t="shared" si="6"/>
        <v>2200</v>
      </c>
      <c r="Y18" s="2">
        <f t="shared" si="7"/>
        <v>500</v>
      </c>
      <c r="Z18" s="2">
        <f t="shared" si="8"/>
        <v>55.000000000000007</v>
      </c>
      <c r="AA18" s="2">
        <f t="shared" si="9"/>
        <v>5500</v>
      </c>
      <c r="AB18" s="2">
        <f t="shared" si="10"/>
        <v>500</v>
      </c>
      <c r="AC18" s="2">
        <f t="shared" si="11"/>
        <v>12.5</v>
      </c>
      <c r="AD18" s="2">
        <f t="shared" si="0"/>
        <v>25</v>
      </c>
      <c r="AE18" s="13">
        <f t="shared" si="14"/>
        <v>4307.8083079407115</v>
      </c>
      <c r="AF18" s="10">
        <f t="shared" si="15"/>
        <v>0.52631578947368418</v>
      </c>
      <c r="AG18" s="10">
        <f t="shared" si="16"/>
        <v>428.55789473684212</v>
      </c>
      <c r="AH18" s="10">
        <f t="shared" si="17"/>
        <v>181100</v>
      </c>
      <c r="AI18" s="10">
        <f t="shared" si="18"/>
        <v>47368421.052631579</v>
      </c>
      <c r="AJ18" s="10">
        <f t="shared" si="19"/>
        <v>19100</v>
      </c>
      <c r="AK18" s="10">
        <f t="shared" si="20"/>
        <v>53609110000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220000.00000000003</v>
      </c>
      <c r="T19" s="2">
        <f t="shared" si="2"/>
        <v>18000</v>
      </c>
      <c r="U19" s="2">
        <f t="shared" si="3"/>
        <v>2200</v>
      </c>
      <c r="V19" s="2">
        <f t="shared" si="4"/>
        <v>200000</v>
      </c>
      <c r="W19" s="2">
        <f t="shared" si="5"/>
        <v>20000</v>
      </c>
      <c r="X19" s="2">
        <f t="shared" si="6"/>
        <v>1800</v>
      </c>
      <c r="Y19" s="2">
        <f t="shared" si="7"/>
        <v>550</v>
      </c>
      <c r="Z19" s="2">
        <f t="shared" si="8"/>
        <v>45</v>
      </c>
      <c r="AA19" s="2">
        <f t="shared" si="9"/>
        <v>4500</v>
      </c>
      <c r="AB19" s="2">
        <f t="shared" si="10"/>
        <v>750</v>
      </c>
      <c r="AC19" s="2">
        <f t="shared" si="11"/>
        <v>25</v>
      </c>
      <c r="AD19" s="2">
        <f t="shared" si="0"/>
        <v>25</v>
      </c>
      <c r="AE19" s="13">
        <f t="shared" si="14"/>
        <v>5090.5019220194881</v>
      </c>
      <c r="AF19" s="10">
        <f t="shared" si="15"/>
        <v>0.52380952380952384</v>
      </c>
      <c r="AG19" s="10">
        <f t="shared" si="16"/>
        <v>241.41904761904763</v>
      </c>
      <c r="AH19" s="10">
        <f t="shared" si="17"/>
        <v>200900</v>
      </c>
      <c r="AI19" s="10">
        <f t="shared" si="18"/>
        <v>78571428.571428582</v>
      </c>
      <c r="AJ19" s="10">
        <f t="shared" si="19"/>
        <v>20900</v>
      </c>
      <c r="AK19" s="10">
        <f t="shared" si="20"/>
        <v>95813300000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180000</v>
      </c>
      <c r="T20" s="2">
        <f t="shared" si="2"/>
        <v>20000</v>
      </c>
      <c r="U20" s="2">
        <f t="shared" si="3"/>
        <v>1800</v>
      </c>
      <c r="V20" s="2">
        <f t="shared" si="4"/>
        <v>220000.00000000003</v>
      </c>
      <c r="W20" s="2">
        <f t="shared" si="5"/>
        <v>22000</v>
      </c>
      <c r="X20" s="2">
        <f t="shared" si="6"/>
        <v>2000</v>
      </c>
      <c r="Y20" s="2">
        <f t="shared" si="7"/>
        <v>450</v>
      </c>
      <c r="Z20" s="2">
        <f t="shared" si="8"/>
        <v>50</v>
      </c>
      <c r="AA20" s="2">
        <f t="shared" si="9"/>
        <v>5000</v>
      </c>
      <c r="AB20" s="2">
        <f t="shared" si="10"/>
        <v>250</v>
      </c>
      <c r="AC20" s="2">
        <f t="shared" si="11"/>
        <v>37.5</v>
      </c>
      <c r="AD20" s="2">
        <f t="shared" si="0"/>
        <v>25</v>
      </c>
      <c r="AE20" s="13">
        <f t="shared" si="14"/>
        <v>4261.8076833697405</v>
      </c>
      <c r="AF20" s="10">
        <f t="shared" si="15"/>
        <v>0.45</v>
      </c>
      <c r="AG20" s="10">
        <f t="shared" si="16"/>
        <v>176.93333333333334</v>
      </c>
      <c r="AH20" s="10">
        <f t="shared" si="17"/>
        <v>221000.00000000003</v>
      </c>
      <c r="AI20" s="10">
        <f t="shared" si="18"/>
        <v>24750000.000000004</v>
      </c>
      <c r="AJ20" s="10">
        <f t="shared" si="19"/>
        <v>23000</v>
      </c>
      <c r="AK20" s="10">
        <f t="shared" si="20"/>
        <v>32642800000.000004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12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200000</v>
      </c>
      <c r="T21" s="2">
        <f t="shared" si="2"/>
        <v>18000</v>
      </c>
      <c r="U21" s="2">
        <f t="shared" si="3"/>
        <v>2200</v>
      </c>
      <c r="V21" s="2">
        <f t="shared" si="4"/>
        <v>220000.00000000003</v>
      </c>
      <c r="W21" s="2">
        <f t="shared" si="5"/>
        <v>22000</v>
      </c>
      <c r="X21" s="2">
        <f t="shared" si="6"/>
        <v>1800</v>
      </c>
      <c r="Y21" s="2">
        <f t="shared" si="7"/>
        <v>500</v>
      </c>
      <c r="Z21" s="2">
        <f t="shared" si="8"/>
        <v>50</v>
      </c>
      <c r="AA21" s="2">
        <f t="shared" si="9"/>
        <v>4500</v>
      </c>
      <c r="AB21" s="2">
        <f t="shared" si="10"/>
        <v>500</v>
      </c>
      <c r="AC21" s="2">
        <f t="shared" si="11"/>
        <v>37.5</v>
      </c>
      <c r="AD21" s="2">
        <f t="shared" si="0"/>
        <v>25</v>
      </c>
      <c r="AE21" s="13">
        <f t="shared" si="14"/>
        <v>4727.3211249031347</v>
      </c>
      <c r="AF21" s="10">
        <f t="shared" si="15"/>
        <v>0.52631578947368418</v>
      </c>
      <c r="AG21" s="10">
        <f t="shared" si="16"/>
        <v>170.25263157894739</v>
      </c>
      <c r="AH21" s="10">
        <f t="shared" si="17"/>
        <v>220900.00000000003</v>
      </c>
      <c r="AI21" s="10">
        <f t="shared" si="18"/>
        <v>47368421.052631579</v>
      </c>
      <c r="AJ21" s="10">
        <f t="shared" si="19"/>
        <v>22900</v>
      </c>
      <c r="AK21" s="10">
        <f t="shared" si="20"/>
        <v>66130510000.000008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LOOKUP(BD14,$AY$3:$BA$3,AY4:BA4)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220000.00000000003</v>
      </c>
      <c r="T22" s="2">
        <f t="shared" si="2"/>
        <v>20000</v>
      </c>
      <c r="U22" s="2">
        <f t="shared" si="3"/>
        <v>1800</v>
      </c>
      <c r="V22" s="2">
        <f t="shared" si="4"/>
        <v>180000</v>
      </c>
      <c r="W22" s="2">
        <f t="shared" si="5"/>
        <v>18000</v>
      </c>
      <c r="X22" s="2">
        <f t="shared" si="6"/>
        <v>2000</v>
      </c>
      <c r="Y22" s="2">
        <f t="shared" si="7"/>
        <v>550</v>
      </c>
      <c r="Z22" s="2">
        <f t="shared" si="8"/>
        <v>55.000000000000007</v>
      </c>
      <c r="AA22" s="2">
        <f t="shared" si="9"/>
        <v>5000</v>
      </c>
      <c r="AB22" s="2">
        <f t="shared" si="10"/>
        <v>750</v>
      </c>
      <c r="AC22" s="2">
        <f t="shared" si="11"/>
        <v>12.5</v>
      </c>
      <c r="AD22" s="2">
        <f t="shared" si="0"/>
        <v>25</v>
      </c>
      <c r="AE22" s="13">
        <f t="shared" si="14"/>
        <v>4743.3701151104751</v>
      </c>
      <c r="AF22" s="10">
        <f t="shared" si="15"/>
        <v>0.52380952380952384</v>
      </c>
      <c r="AG22" s="10">
        <f t="shared" si="16"/>
        <v>454.23809523809524</v>
      </c>
      <c r="AH22" s="10">
        <f t="shared" si="17"/>
        <v>181000</v>
      </c>
      <c r="AI22" s="10">
        <f t="shared" si="18"/>
        <v>78571428.571428582</v>
      </c>
      <c r="AJ22" s="10">
        <f t="shared" si="19"/>
        <v>19000</v>
      </c>
      <c r="AK22" s="10">
        <f t="shared" si="20"/>
        <v>86049000000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LOOKUP(BE14,$AY$3:$BA$3,AY5:BA5)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180000</v>
      </c>
      <c r="T23" s="2">
        <f t="shared" si="2"/>
        <v>22000</v>
      </c>
      <c r="U23" s="2">
        <f t="shared" si="3"/>
        <v>2000</v>
      </c>
      <c r="V23" s="2">
        <f t="shared" si="4"/>
        <v>200000</v>
      </c>
      <c r="W23" s="2">
        <f t="shared" si="5"/>
        <v>20000</v>
      </c>
      <c r="X23" s="2">
        <f t="shared" si="6"/>
        <v>2200</v>
      </c>
      <c r="Y23" s="2">
        <f t="shared" si="7"/>
        <v>450</v>
      </c>
      <c r="Z23" s="2">
        <f t="shared" si="8"/>
        <v>45</v>
      </c>
      <c r="AA23" s="2">
        <f t="shared" si="9"/>
        <v>5500</v>
      </c>
      <c r="AB23" s="2">
        <f t="shared" si="10"/>
        <v>250</v>
      </c>
      <c r="AC23" s="2">
        <f t="shared" si="11"/>
        <v>25</v>
      </c>
      <c r="AD23" s="2">
        <f t="shared" si="0"/>
        <v>25</v>
      </c>
      <c r="AE23" s="13">
        <f t="shared" si="14"/>
        <v>4160.8564605934762</v>
      </c>
      <c r="AF23" s="10">
        <f t="shared" si="15"/>
        <v>0.45</v>
      </c>
      <c r="AG23" s="10">
        <f t="shared" si="16"/>
        <v>238.60000000000002</v>
      </c>
      <c r="AH23" s="10">
        <f t="shared" si="17"/>
        <v>201100</v>
      </c>
      <c r="AI23" s="10">
        <f t="shared" si="18"/>
        <v>24750000.000000004</v>
      </c>
      <c r="AJ23" s="10">
        <f t="shared" si="19"/>
        <v>21100</v>
      </c>
      <c r="AK23" s="10">
        <f t="shared" si="20"/>
        <v>29340700000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LOOKUP(BF14,$AY$3:$BA$3,AY6:BA6)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200000</v>
      </c>
      <c r="T24" s="2">
        <f t="shared" si="2"/>
        <v>20000</v>
      </c>
      <c r="U24" s="2">
        <f t="shared" si="3"/>
        <v>2200</v>
      </c>
      <c r="V24" s="2">
        <f t="shared" si="4"/>
        <v>220000.00000000003</v>
      </c>
      <c r="W24" s="2">
        <f t="shared" si="5"/>
        <v>18000</v>
      </c>
      <c r="X24" s="2">
        <f t="shared" si="6"/>
        <v>2000</v>
      </c>
      <c r="Y24" s="2">
        <f t="shared" si="7"/>
        <v>450</v>
      </c>
      <c r="Z24" s="2">
        <f t="shared" si="8"/>
        <v>45</v>
      </c>
      <c r="AA24" s="2">
        <f t="shared" si="9"/>
        <v>5500</v>
      </c>
      <c r="AB24" s="2">
        <f t="shared" si="10"/>
        <v>750</v>
      </c>
      <c r="AC24" s="2">
        <f t="shared" si="11"/>
        <v>25</v>
      </c>
      <c r="AD24" s="2">
        <f t="shared" si="0"/>
        <v>25</v>
      </c>
      <c r="AE24" s="13">
        <f t="shared" si="14"/>
        <v>4930.3280773790402</v>
      </c>
      <c r="AF24" s="10">
        <f t="shared" si="15"/>
        <v>0.52631578947368418</v>
      </c>
      <c r="AG24" s="10">
        <f t="shared" si="16"/>
        <v>228.57894736842107</v>
      </c>
      <c r="AH24" s="10">
        <f t="shared" si="17"/>
        <v>221000.00000000003</v>
      </c>
      <c r="AI24" s="10">
        <f t="shared" si="18"/>
        <v>71052631.578947365</v>
      </c>
      <c r="AJ24" s="10">
        <f t="shared" si="19"/>
        <v>19000</v>
      </c>
      <c r="AK24" s="10">
        <f t="shared" si="20"/>
        <v>85307000000.000015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LOOKUP(BG14,$AY$3:$BA$3,AY7:BA7)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220000.00000000003</v>
      </c>
      <c r="T25" s="2">
        <f t="shared" si="2"/>
        <v>22000</v>
      </c>
      <c r="U25" s="2">
        <f t="shared" si="3"/>
        <v>1800</v>
      </c>
      <c r="V25" s="2">
        <f t="shared" si="4"/>
        <v>180000</v>
      </c>
      <c r="W25" s="2">
        <f t="shared" si="5"/>
        <v>20000</v>
      </c>
      <c r="X25" s="2">
        <f t="shared" si="6"/>
        <v>2200</v>
      </c>
      <c r="Y25" s="2">
        <f t="shared" si="7"/>
        <v>500</v>
      </c>
      <c r="Z25" s="2">
        <f t="shared" si="8"/>
        <v>50</v>
      </c>
      <c r="AA25" s="2">
        <f t="shared" si="9"/>
        <v>4500</v>
      </c>
      <c r="AB25" s="2">
        <f t="shared" si="10"/>
        <v>250</v>
      </c>
      <c r="AC25" s="2">
        <f t="shared" si="11"/>
        <v>37.5</v>
      </c>
      <c r="AD25" s="2">
        <f t="shared" si="0"/>
        <v>25</v>
      </c>
      <c r="AE25" s="13">
        <f t="shared" si="14"/>
        <v>4301.5232087943823</v>
      </c>
      <c r="AF25" s="10">
        <f t="shared" si="15"/>
        <v>0.52380952380952384</v>
      </c>
      <c r="AG25" s="10">
        <f t="shared" si="16"/>
        <v>185.21269841269842</v>
      </c>
      <c r="AH25" s="10">
        <f t="shared" si="17"/>
        <v>181100</v>
      </c>
      <c r="AI25" s="10">
        <f t="shared" si="18"/>
        <v>26190476.190476194</v>
      </c>
      <c r="AJ25" s="10">
        <f t="shared" si="19"/>
        <v>21100</v>
      </c>
      <c r="AK25" s="10">
        <f t="shared" si="20"/>
        <v>29197310000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LOOKUP(BH14,$AY$3:$BA$3,AY8:BA8)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180000</v>
      </c>
      <c r="T26" s="2">
        <f t="shared" si="2"/>
        <v>18000</v>
      </c>
      <c r="U26" s="2">
        <f t="shared" si="3"/>
        <v>2000</v>
      </c>
      <c r="V26" s="2">
        <f t="shared" si="4"/>
        <v>200000</v>
      </c>
      <c r="W26" s="2">
        <f t="shared" si="5"/>
        <v>22000</v>
      </c>
      <c r="X26" s="2">
        <f t="shared" si="6"/>
        <v>1800</v>
      </c>
      <c r="Y26" s="2">
        <f t="shared" si="7"/>
        <v>550</v>
      </c>
      <c r="Z26" s="2">
        <f t="shared" si="8"/>
        <v>55.000000000000007</v>
      </c>
      <c r="AA26" s="2">
        <f t="shared" si="9"/>
        <v>5000</v>
      </c>
      <c r="AB26" s="2">
        <f t="shared" si="10"/>
        <v>500</v>
      </c>
      <c r="AC26" s="2">
        <f t="shared" si="11"/>
        <v>12.5</v>
      </c>
      <c r="AD26" s="2">
        <f t="shared" si="0"/>
        <v>25</v>
      </c>
      <c r="AE26" s="13">
        <f t="shared" si="14"/>
        <v>4426.1637605402884</v>
      </c>
      <c r="AF26" s="10">
        <f t="shared" si="15"/>
        <v>0.45</v>
      </c>
      <c r="AG26" s="10">
        <f t="shared" si="16"/>
        <v>429.40000000000009</v>
      </c>
      <c r="AH26" s="10">
        <f t="shared" si="17"/>
        <v>200900</v>
      </c>
      <c r="AI26" s="10">
        <f t="shared" si="18"/>
        <v>49500000.000000007</v>
      </c>
      <c r="AJ26" s="10">
        <f t="shared" si="19"/>
        <v>22900</v>
      </c>
      <c r="AK26" s="10">
        <f t="shared" si="20"/>
        <v>66268700000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LOOKUP(BI14,$AY$3:$BA$3,AY9:BA9)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220000.00000000003</v>
      </c>
      <c r="T27" s="2">
        <f t="shared" si="2"/>
        <v>20000</v>
      </c>
      <c r="U27" s="2">
        <f t="shared" si="3"/>
        <v>1800</v>
      </c>
      <c r="V27" s="2">
        <f t="shared" si="4"/>
        <v>200000</v>
      </c>
      <c r="W27" s="2">
        <f t="shared" si="5"/>
        <v>22000</v>
      </c>
      <c r="X27" s="2">
        <f t="shared" si="6"/>
        <v>2200</v>
      </c>
      <c r="Y27" s="2">
        <f t="shared" si="7"/>
        <v>450</v>
      </c>
      <c r="Z27" s="2">
        <f t="shared" si="8"/>
        <v>55.000000000000007</v>
      </c>
      <c r="AA27" s="2">
        <f t="shared" si="9"/>
        <v>4500</v>
      </c>
      <c r="AB27" s="2">
        <f t="shared" si="10"/>
        <v>500</v>
      </c>
      <c r="AC27" s="2">
        <f t="shared" si="11"/>
        <v>25</v>
      </c>
      <c r="AD27" s="2">
        <f t="shared" si="0"/>
        <v>37.5</v>
      </c>
      <c r="AE27" s="13">
        <f t="shared" si="14"/>
        <v>3960.3828598613686</v>
      </c>
      <c r="AF27" s="10">
        <f t="shared" si="15"/>
        <v>0.55000000000000004</v>
      </c>
      <c r="AG27" s="10">
        <f t="shared" si="16"/>
        <v>181.93333333333337</v>
      </c>
      <c r="AH27" s="10">
        <f t="shared" si="17"/>
        <v>201100</v>
      </c>
      <c r="AI27" s="10">
        <f t="shared" si="18"/>
        <v>49500000.000000007</v>
      </c>
      <c r="AJ27" s="10">
        <f t="shared" si="19"/>
        <v>23100</v>
      </c>
      <c r="AK27" s="10">
        <f t="shared" si="20"/>
        <v>55191300000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LOOKUP(BJ14,$AY$3:$BA$3,AY10:BA10)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180000</v>
      </c>
      <c r="T28" s="2">
        <f t="shared" si="2"/>
        <v>22000</v>
      </c>
      <c r="U28" s="2">
        <f t="shared" si="3"/>
        <v>2000</v>
      </c>
      <c r="V28" s="2">
        <f t="shared" si="4"/>
        <v>220000.00000000003</v>
      </c>
      <c r="W28" s="2">
        <f t="shared" si="5"/>
        <v>18000</v>
      </c>
      <c r="X28" s="2">
        <f t="shared" si="6"/>
        <v>1800</v>
      </c>
      <c r="Y28" s="2">
        <f t="shared" si="7"/>
        <v>500</v>
      </c>
      <c r="Z28" s="2">
        <f t="shared" si="8"/>
        <v>45</v>
      </c>
      <c r="AA28" s="2">
        <f t="shared" si="9"/>
        <v>5000</v>
      </c>
      <c r="AB28" s="2">
        <f t="shared" si="10"/>
        <v>750</v>
      </c>
      <c r="AC28" s="2">
        <f t="shared" si="11"/>
        <v>37.5</v>
      </c>
      <c r="AD28" s="2">
        <f t="shared" si="0"/>
        <v>37.5</v>
      </c>
      <c r="AE28" s="13">
        <f t="shared" si="14"/>
        <v>5631.3573946290589</v>
      </c>
      <c r="AF28" s="10">
        <f t="shared" si="15"/>
        <v>0.47368421052631576</v>
      </c>
      <c r="AG28" s="10">
        <f t="shared" si="16"/>
        <v>128.01286549707604</v>
      </c>
      <c r="AH28" s="10">
        <f t="shared" si="17"/>
        <v>220900.00000000003</v>
      </c>
      <c r="AI28" s="10">
        <f t="shared" si="18"/>
        <v>71052631.578947365</v>
      </c>
      <c r="AJ28" s="10">
        <f t="shared" si="19"/>
        <v>18900</v>
      </c>
      <c r="AK28" s="10">
        <f t="shared" si="20"/>
        <v>94219910000.000015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LOOKUP(BK14,$AY$3:$BA$3,AY11:BA11)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200000</v>
      </c>
      <c r="T29" s="2">
        <f t="shared" si="2"/>
        <v>18000</v>
      </c>
      <c r="U29" s="2">
        <f t="shared" si="3"/>
        <v>2200</v>
      </c>
      <c r="V29" s="2">
        <f t="shared" si="4"/>
        <v>180000</v>
      </c>
      <c r="W29" s="2">
        <f t="shared" si="5"/>
        <v>20000</v>
      </c>
      <c r="X29" s="2">
        <f t="shared" si="6"/>
        <v>2000</v>
      </c>
      <c r="Y29" s="2">
        <f t="shared" si="7"/>
        <v>550</v>
      </c>
      <c r="Z29" s="2">
        <f t="shared" si="8"/>
        <v>50</v>
      </c>
      <c r="AA29" s="2">
        <f t="shared" si="9"/>
        <v>5500</v>
      </c>
      <c r="AB29" s="2">
        <f t="shared" si="10"/>
        <v>250</v>
      </c>
      <c r="AC29" s="2">
        <f t="shared" si="11"/>
        <v>12.5</v>
      </c>
      <c r="AD29" s="2">
        <f t="shared" si="0"/>
        <v>37.5</v>
      </c>
      <c r="AE29" s="13">
        <f t="shared" si="14"/>
        <v>4525.5457678571747</v>
      </c>
      <c r="AF29" s="10">
        <f t="shared" si="15"/>
        <v>0.47619047619047616</v>
      </c>
      <c r="AG29" s="10">
        <f t="shared" si="16"/>
        <v>311.89206349206353</v>
      </c>
      <c r="AH29" s="10">
        <f t="shared" si="17"/>
        <v>181000</v>
      </c>
      <c r="AI29" s="10">
        <f t="shared" si="18"/>
        <v>26190476.190476194</v>
      </c>
      <c r="AJ29" s="10">
        <f t="shared" si="19"/>
        <v>21000</v>
      </c>
      <c r="AK29" s="10">
        <f t="shared" si="20"/>
        <v>31687100000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LOOKUP(BL14,$AY$3:$BA$3,AY12:BA12)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220000.00000000003</v>
      </c>
      <c r="T30" s="2">
        <f t="shared" si="2"/>
        <v>20000</v>
      </c>
      <c r="U30" s="2">
        <f t="shared" si="3"/>
        <v>2000</v>
      </c>
      <c r="V30" s="2">
        <f t="shared" si="4"/>
        <v>200000</v>
      </c>
      <c r="W30" s="2">
        <f t="shared" si="5"/>
        <v>18000</v>
      </c>
      <c r="X30" s="2">
        <f t="shared" si="6"/>
        <v>1800</v>
      </c>
      <c r="Y30" s="2">
        <f t="shared" si="7"/>
        <v>550</v>
      </c>
      <c r="Z30" s="2">
        <f t="shared" si="8"/>
        <v>50</v>
      </c>
      <c r="AA30" s="2">
        <f t="shared" si="9"/>
        <v>5500</v>
      </c>
      <c r="AB30" s="2">
        <f t="shared" si="10"/>
        <v>250</v>
      </c>
      <c r="AC30" s="2">
        <f t="shared" si="11"/>
        <v>37.5</v>
      </c>
      <c r="AD30" s="2">
        <f t="shared" si="0"/>
        <v>37.5</v>
      </c>
      <c r="AE30" s="13">
        <f t="shared" si="14"/>
        <v>5635.886395569124</v>
      </c>
      <c r="AF30" s="10">
        <f t="shared" si="15"/>
        <v>0.55000000000000004</v>
      </c>
      <c r="AG30" s="10">
        <f t="shared" si="16"/>
        <v>134.62222222222223</v>
      </c>
      <c r="AH30" s="10">
        <f t="shared" si="17"/>
        <v>200900</v>
      </c>
      <c r="AI30" s="10">
        <f t="shared" si="18"/>
        <v>24750000.000000004</v>
      </c>
      <c r="AJ30" s="10">
        <f t="shared" si="19"/>
        <v>18900</v>
      </c>
      <c r="AK30" s="10">
        <f t="shared" si="20"/>
        <v>34140400000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LOOKUP(BM14,$AY$3:$BA$3,AY13:BA13)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180000</v>
      </c>
      <c r="T31" s="2">
        <f t="shared" si="2"/>
        <v>22000</v>
      </c>
      <c r="U31" s="2">
        <f t="shared" si="3"/>
        <v>2200</v>
      </c>
      <c r="V31" s="2">
        <f t="shared" si="4"/>
        <v>220000.00000000003</v>
      </c>
      <c r="W31" s="2">
        <f t="shared" si="5"/>
        <v>20000</v>
      </c>
      <c r="X31" s="2">
        <f t="shared" si="6"/>
        <v>2000</v>
      </c>
      <c r="Y31" s="2">
        <f t="shared" si="7"/>
        <v>450</v>
      </c>
      <c r="Z31" s="2">
        <f t="shared" si="8"/>
        <v>55.000000000000007</v>
      </c>
      <c r="AA31" s="2">
        <f t="shared" si="9"/>
        <v>4500</v>
      </c>
      <c r="AB31" s="2">
        <f t="shared" si="10"/>
        <v>500</v>
      </c>
      <c r="AC31" s="2">
        <f t="shared" si="11"/>
        <v>12.5</v>
      </c>
      <c r="AD31" s="2">
        <f t="shared" si="0"/>
        <v>37.5</v>
      </c>
      <c r="AE31" s="13">
        <f t="shared" si="14"/>
        <v>4423.9164392191205</v>
      </c>
      <c r="AF31" s="10">
        <f t="shared" si="15"/>
        <v>0.47368421052631576</v>
      </c>
      <c r="AG31" s="10">
        <f t="shared" si="16"/>
        <v>304.03859649122808</v>
      </c>
      <c r="AH31" s="10">
        <f t="shared" si="17"/>
        <v>221000.00000000003</v>
      </c>
      <c r="AI31" s="10">
        <f t="shared" si="18"/>
        <v>47368421.052631579</v>
      </c>
      <c r="AJ31" s="10">
        <f t="shared" si="19"/>
        <v>21000</v>
      </c>
      <c r="AK31" s="10">
        <f t="shared" si="20"/>
        <v>59199900000.000008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LOOKUP(BN14,$AY$3:$BA$3,AY14:BA14)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200000</v>
      </c>
      <c r="T32" s="2">
        <f t="shared" si="2"/>
        <v>18000</v>
      </c>
      <c r="U32" s="2">
        <f t="shared" si="3"/>
        <v>1800</v>
      </c>
      <c r="V32" s="2">
        <f t="shared" si="4"/>
        <v>180000</v>
      </c>
      <c r="W32" s="2">
        <f t="shared" si="5"/>
        <v>22000</v>
      </c>
      <c r="X32" s="2">
        <f t="shared" si="6"/>
        <v>2200</v>
      </c>
      <c r="Y32" s="2">
        <f t="shared" si="7"/>
        <v>500</v>
      </c>
      <c r="Z32" s="2">
        <f t="shared" si="8"/>
        <v>45</v>
      </c>
      <c r="AA32" s="2">
        <f t="shared" si="9"/>
        <v>5000</v>
      </c>
      <c r="AB32" s="2">
        <f t="shared" si="10"/>
        <v>750</v>
      </c>
      <c r="AC32" s="2">
        <f t="shared" si="11"/>
        <v>25</v>
      </c>
      <c r="AD32" s="2">
        <f t="shared" si="0"/>
        <v>37.5</v>
      </c>
      <c r="AE32" s="13">
        <f t="shared" si="14"/>
        <v>4044.0178631062895</v>
      </c>
      <c r="AF32" s="10">
        <f t="shared" si="15"/>
        <v>0.47619047619047616</v>
      </c>
      <c r="AG32" s="10">
        <f t="shared" si="16"/>
        <v>175.94603174603176</v>
      </c>
      <c r="AH32" s="10">
        <f t="shared" si="17"/>
        <v>181100</v>
      </c>
      <c r="AI32" s="10">
        <f t="shared" si="18"/>
        <v>78571428.571428582</v>
      </c>
      <c r="AJ32" s="10">
        <f t="shared" si="19"/>
        <v>23100</v>
      </c>
      <c r="AK32" s="10">
        <f t="shared" si="20"/>
        <v>80860510000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LOOKUP(BO14,$AY$3:$BA$3,AY15:BA15)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220000.00000000003</v>
      </c>
      <c r="T33" s="2">
        <f t="shared" si="2"/>
        <v>22000</v>
      </c>
      <c r="U33" s="2">
        <f t="shared" si="3"/>
        <v>2200</v>
      </c>
      <c r="V33" s="2">
        <f t="shared" si="4"/>
        <v>200000</v>
      </c>
      <c r="W33" s="2">
        <f t="shared" si="5"/>
        <v>22000</v>
      </c>
      <c r="X33" s="2">
        <f t="shared" si="6"/>
        <v>2000</v>
      </c>
      <c r="Y33" s="2">
        <f t="shared" si="7"/>
        <v>500</v>
      </c>
      <c r="Z33" s="2">
        <f t="shared" si="8"/>
        <v>45</v>
      </c>
      <c r="AA33" s="2">
        <f t="shared" si="9"/>
        <v>5000</v>
      </c>
      <c r="AB33" s="2">
        <f t="shared" si="10"/>
        <v>250</v>
      </c>
      <c r="AC33" s="2">
        <f t="shared" si="11"/>
        <v>12.5</v>
      </c>
      <c r="AD33" s="2">
        <f t="shared" si="0"/>
        <v>37.5</v>
      </c>
      <c r="AE33" s="13">
        <f t="shared" si="14"/>
        <v>4176.5456812898037</v>
      </c>
      <c r="AF33" s="10">
        <f t="shared" si="15"/>
        <v>0.55000000000000004</v>
      </c>
      <c r="AG33" s="10">
        <f t="shared" si="16"/>
        <v>303.13333333333338</v>
      </c>
      <c r="AH33" s="10">
        <f t="shared" si="17"/>
        <v>201000</v>
      </c>
      <c r="AI33" s="10">
        <f t="shared" si="18"/>
        <v>24750000.000000004</v>
      </c>
      <c r="AJ33" s="10">
        <f t="shared" si="19"/>
        <v>23000</v>
      </c>
      <c r="AK33" s="10">
        <f t="shared" si="20"/>
        <v>32735000000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LOOKUP(BP14,$AY$3:$BA$3,AY16:BA16)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180000</v>
      </c>
      <c r="T34" s="2">
        <f t="shared" si="2"/>
        <v>18000</v>
      </c>
      <c r="U34" s="2">
        <f t="shared" si="3"/>
        <v>1800</v>
      </c>
      <c r="V34" s="2">
        <f t="shared" si="4"/>
        <v>220000.00000000003</v>
      </c>
      <c r="W34" s="2">
        <f t="shared" si="5"/>
        <v>18000</v>
      </c>
      <c r="X34" s="2">
        <f t="shared" si="6"/>
        <v>2200</v>
      </c>
      <c r="Y34" s="2">
        <f t="shared" si="7"/>
        <v>550</v>
      </c>
      <c r="Z34" s="2">
        <f t="shared" si="8"/>
        <v>50</v>
      </c>
      <c r="AA34" s="2">
        <f t="shared" si="9"/>
        <v>5500</v>
      </c>
      <c r="AB34" s="2">
        <f t="shared" si="10"/>
        <v>500</v>
      </c>
      <c r="AC34" s="2">
        <f t="shared" si="11"/>
        <v>25</v>
      </c>
      <c r="AD34" s="2">
        <f t="shared" si="0"/>
        <v>37.5</v>
      </c>
      <c r="AE34" s="13">
        <f t="shared" si="14"/>
        <v>5958.6046767553817</v>
      </c>
      <c r="AF34" s="10">
        <f t="shared" si="15"/>
        <v>0.47368421052631576</v>
      </c>
      <c r="AG34" s="10">
        <f t="shared" si="16"/>
        <v>170.25263157894739</v>
      </c>
      <c r="AH34" s="10">
        <f t="shared" si="17"/>
        <v>221100.00000000003</v>
      </c>
      <c r="AI34" s="10">
        <f t="shared" si="18"/>
        <v>47368421.052631579</v>
      </c>
      <c r="AJ34" s="10">
        <f t="shared" si="19"/>
        <v>19100</v>
      </c>
      <c r="AK34" s="10">
        <f t="shared" si="20"/>
        <v>70410120000.000015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200000</v>
      </c>
      <c r="T35" s="2">
        <f t="shared" si="2"/>
        <v>20000</v>
      </c>
      <c r="U35" s="2">
        <f t="shared" si="3"/>
        <v>2000</v>
      </c>
      <c r="V35" s="2">
        <f t="shared" si="4"/>
        <v>180000</v>
      </c>
      <c r="W35" s="2">
        <f t="shared" si="5"/>
        <v>20000</v>
      </c>
      <c r="X35" s="2">
        <f t="shared" si="6"/>
        <v>1800</v>
      </c>
      <c r="Y35" s="2">
        <f t="shared" si="7"/>
        <v>450</v>
      </c>
      <c r="Z35" s="2">
        <f t="shared" si="8"/>
        <v>55.000000000000007</v>
      </c>
      <c r="AA35" s="2">
        <f t="shared" si="9"/>
        <v>4500</v>
      </c>
      <c r="AB35" s="2">
        <f t="shared" si="10"/>
        <v>750</v>
      </c>
      <c r="AC35" s="2">
        <f t="shared" si="11"/>
        <v>37.5</v>
      </c>
      <c r="AD35" s="2">
        <f t="shared" si="0"/>
        <v>37.5</v>
      </c>
      <c r="AE35" s="13">
        <f t="shared" si="14"/>
        <v>4013.2131188000362</v>
      </c>
      <c r="AF35" s="10">
        <f t="shared" si="15"/>
        <v>0.47619047619047616</v>
      </c>
      <c r="AG35" s="10">
        <f t="shared" si="16"/>
        <v>143.71957671957674</v>
      </c>
      <c r="AH35" s="10">
        <f t="shared" si="17"/>
        <v>180900</v>
      </c>
      <c r="AI35" s="10">
        <f t="shared" si="18"/>
        <v>78571428.571428582</v>
      </c>
      <c r="AJ35" s="10">
        <f t="shared" si="19"/>
        <v>20900</v>
      </c>
      <c r="AK35" s="10">
        <f t="shared" si="20"/>
        <v>71979120000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220000.00000000003</v>
      </c>
      <c r="T36" s="2">
        <f t="shared" si="2"/>
        <v>18000</v>
      </c>
      <c r="U36" s="2">
        <f t="shared" si="3"/>
        <v>2000</v>
      </c>
      <c r="V36" s="2">
        <f t="shared" si="4"/>
        <v>220000.00000000003</v>
      </c>
      <c r="W36" s="2">
        <f t="shared" si="5"/>
        <v>20000</v>
      </c>
      <c r="X36" s="2">
        <f t="shared" si="6"/>
        <v>2200</v>
      </c>
      <c r="Y36" s="2">
        <f t="shared" si="7"/>
        <v>450</v>
      </c>
      <c r="Z36" s="2">
        <f t="shared" si="8"/>
        <v>50</v>
      </c>
      <c r="AA36" s="2">
        <f t="shared" si="9"/>
        <v>5000</v>
      </c>
      <c r="AB36" s="2">
        <f t="shared" si="10"/>
        <v>750</v>
      </c>
      <c r="AC36" s="2">
        <f t="shared" si="11"/>
        <v>12.5</v>
      </c>
      <c r="AD36" s="2">
        <f t="shared" si="0"/>
        <v>37.5</v>
      </c>
      <c r="AE36" s="13">
        <f t="shared" si="14"/>
        <v>4460.6140254401416</v>
      </c>
      <c r="AF36" s="10">
        <f t="shared" si="15"/>
        <v>0.55000000000000004</v>
      </c>
      <c r="AG36" s="10">
        <f t="shared" si="16"/>
        <v>299.60000000000002</v>
      </c>
      <c r="AH36" s="10">
        <f t="shared" si="17"/>
        <v>221100.00000000003</v>
      </c>
      <c r="AI36" s="10">
        <f t="shared" si="18"/>
        <v>74250000.000000015</v>
      </c>
      <c r="AJ36" s="10">
        <f t="shared" si="19"/>
        <v>21100</v>
      </c>
      <c r="AK36" s="10">
        <f t="shared" si="20"/>
        <v>86516700000.000015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180000</v>
      </c>
      <c r="T37" s="2">
        <f t="shared" si="2"/>
        <v>20000</v>
      </c>
      <c r="U37" s="2">
        <f t="shared" si="3"/>
        <v>2200</v>
      </c>
      <c r="V37" s="2">
        <f t="shared" si="4"/>
        <v>180000</v>
      </c>
      <c r="W37" s="2">
        <f t="shared" si="5"/>
        <v>22000</v>
      </c>
      <c r="X37" s="2">
        <f t="shared" si="6"/>
        <v>1800</v>
      </c>
      <c r="Y37" s="2">
        <f t="shared" si="7"/>
        <v>500</v>
      </c>
      <c r="Z37" s="2">
        <f t="shared" si="8"/>
        <v>55.000000000000007</v>
      </c>
      <c r="AA37" s="2">
        <f t="shared" si="9"/>
        <v>5500</v>
      </c>
      <c r="AB37" s="2">
        <f t="shared" si="10"/>
        <v>250</v>
      </c>
      <c r="AC37" s="2">
        <f t="shared" si="11"/>
        <v>25</v>
      </c>
      <c r="AD37" s="2">
        <f t="shared" si="0"/>
        <v>37.5</v>
      </c>
      <c r="AE37" s="13">
        <f t="shared" si="14"/>
        <v>3991.2427138803873</v>
      </c>
      <c r="AF37" s="10">
        <f t="shared" si="15"/>
        <v>0.47368421052631576</v>
      </c>
      <c r="AG37" s="10">
        <f t="shared" si="16"/>
        <v>177.38596491228071</v>
      </c>
      <c r="AH37" s="10">
        <f t="shared" si="17"/>
        <v>180900</v>
      </c>
      <c r="AI37" s="10">
        <f t="shared" si="18"/>
        <v>23684210.52631579</v>
      </c>
      <c r="AJ37" s="10">
        <f t="shared" si="19"/>
        <v>22900</v>
      </c>
      <c r="AK37" s="10">
        <f t="shared" si="20"/>
        <v>29719510000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200000</v>
      </c>
      <c r="T38" s="2">
        <f t="shared" si="2"/>
        <v>22000</v>
      </c>
      <c r="U38" s="2">
        <f t="shared" si="3"/>
        <v>1800</v>
      </c>
      <c r="V38" s="2">
        <f t="shared" si="4"/>
        <v>200000</v>
      </c>
      <c r="W38" s="2">
        <f t="shared" si="5"/>
        <v>18000</v>
      </c>
      <c r="X38" s="2">
        <f t="shared" si="6"/>
        <v>2000</v>
      </c>
      <c r="Y38" s="2">
        <f t="shared" si="7"/>
        <v>550</v>
      </c>
      <c r="Z38" s="2">
        <f t="shared" si="8"/>
        <v>45</v>
      </c>
      <c r="AA38" s="2">
        <f t="shared" si="9"/>
        <v>4500</v>
      </c>
      <c r="AB38" s="2">
        <f t="shared" si="10"/>
        <v>500</v>
      </c>
      <c r="AC38" s="2">
        <f t="shared" si="11"/>
        <v>37.5</v>
      </c>
      <c r="AD38" s="2">
        <f t="shared" si="0"/>
        <v>37.5</v>
      </c>
      <c r="AE38" s="13">
        <f t="shared" si="14"/>
        <v>5686.6657828431917</v>
      </c>
      <c r="AF38" s="10">
        <f t="shared" si="15"/>
        <v>0.47619047619047616</v>
      </c>
      <c r="AG38" s="10">
        <f t="shared" si="16"/>
        <v>135.14179894179895</v>
      </c>
      <c r="AH38" s="10">
        <f t="shared" si="17"/>
        <v>201000</v>
      </c>
      <c r="AI38" s="10">
        <f t="shared" si="18"/>
        <v>52380952.380952388</v>
      </c>
      <c r="AJ38" s="10">
        <f t="shared" si="19"/>
        <v>19000</v>
      </c>
      <c r="AK38" s="10">
        <f t="shared" si="20"/>
        <v>64440000000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4510.2613463033276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</v>
      </c>
      <c r="T3" s="2">
        <f>LOOKUP(D3,$AY$20:$BA$20,$AY$23:$BA$23)</f>
        <v>180000</v>
      </c>
      <c r="U3" s="2">
        <f>LOOKUP(E3,$AY$20:$BA$20,$AY$24:$BA$24)</f>
        <v>1800</v>
      </c>
      <c r="V3" s="2">
        <f>LOOKUP(F3,$AY$20:$BA$20,$AY$25:$BA$25)</f>
        <v>180000</v>
      </c>
      <c r="W3" s="2">
        <f>LOOKUP(G3,$AY$20:$BA$20,$AY$26:$BA$26)</f>
        <v>18000</v>
      </c>
      <c r="X3" s="2">
        <f>LOOKUP(H3,$AY$20:$BA$20,$AY$27:$BA$27)</f>
        <v>1800</v>
      </c>
      <c r="Y3" s="2">
        <f>LOOKUP(I3,$AY$20:$BA$20,$AY$28:$BA$28)</f>
        <v>4500</v>
      </c>
      <c r="Z3" s="2">
        <f>LOOKUP(J3,$AY$20:$BA$20,$AY$29:$BA$29)</f>
        <v>4500</v>
      </c>
      <c r="AA3" s="2">
        <f>LOOKUP(K3,$AY$20:$BA$20,$AY$30:$BA$30)</f>
        <v>450</v>
      </c>
      <c r="AB3" s="2">
        <f>LOOKUP(L3,$AY$20:$BA$20,$AY$31:$BA$31)</f>
        <v>12.5</v>
      </c>
      <c r="AC3" s="2">
        <f>LOOKUP(M3,$AY$20:$BA$20,$AY$32:$BA$32)</f>
        <v>250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68.635528886035786</v>
      </c>
      <c r="AF3" s="10">
        <f>S3/(R3+S3)</f>
        <v>0.90909090909090906</v>
      </c>
      <c r="AG3" s="10">
        <f>(((R3*S3)/(R3+S3)+T3)/AC3/AD3)+Z3</f>
        <v>4502.9061818181817</v>
      </c>
      <c r="AH3" s="10">
        <f>V3+X3*0.5</f>
        <v>180900</v>
      </c>
      <c r="AI3" s="10">
        <f>(R3*S3)*AB3/(R3+S3)</f>
        <v>20454.545454545456</v>
      </c>
      <c r="AJ3" s="10">
        <f>W3+X3*0.5</f>
        <v>18900</v>
      </c>
      <c r="AK3" s="10">
        <f>(AH3+AJ3)*(1+AB3)*Y3+AH3*AJ3</f>
        <v>15556860000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500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71.90705569129986</v>
      </c>
      <c r="AF4" s="10">
        <f>S4/(R4+S4)</f>
        <v>0.90909090909090906</v>
      </c>
      <c r="AG4" s="10">
        <f>(((R4*S4)/(R4+S4)+T4)/AC4/AD4)+Z4</f>
        <v>5001.6145454545458</v>
      </c>
      <c r="AH4" s="10">
        <f>V4+X4*0.5</f>
        <v>201000</v>
      </c>
      <c r="AI4" s="10">
        <f>(R4*S4)*AB4/(R4+S4)</f>
        <v>45454.545454545456</v>
      </c>
      <c r="AJ4" s="10">
        <f>W4+X4*0.5</f>
        <v>21000</v>
      </c>
      <c r="AK4" s="10">
        <f>(AH4+AJ4)*(1+AB4)*Y4+AH4*AJ4</f>
        <v>33081000000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182318.95343334542</v>
      </c>
      <c r="AQ4" s="22">
        <f>AP4/AO4</f>
        <v>182318.95343334542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</v>
      </c>
      <c r="T5" s="2">
        <f t="shared" si="2"/>
        <v>220000.00000000003</v>
      </c>
      <c r="U5" s="2">
        <f t="shared" si="3"/>
        <v>2200</v>
      </c>
      <c r="V5" s="2">
        <f t="shared" si="4"/>
        <v>220000.00000000003</v>
      </c>
      <c r="W5" s="2">
        <f t="shared" si="5"/>
        <v>22000</v>
      </c>
      <c r="X5" s="2">
        <f t="shared" si="6"/>
        <v>2200</v>
      </c>
      <c r="Y5" s="2">
        <f t="shared" si="7"/>
        <v>5500</v>
      </c>
      <c r="Z5" s="2">
        <f t="shared" si="8"/>
        <v>5500</v>
      </c>
      <c r="AA5" s="2">
        <f t="shared" si="9"/>
        <v>550</v>
      </c>
      <c r="AB5" s="2">
        <f t="shared" si="10"/>
        <v>37.5</v>
      </c>
      <c r="AC5" s="2">
        <f t="shared" si="11"/>
        <v>750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72.620273273239988</v>
      </c>
      <c r="AF5" s="10">
        <f t="shared" ref="AF5:AF38" si="15">S5/(R5+S5)</f>
        <v>0.90909090909090906</v>
      </c>
      <c r="AG5" s="10">
        <f t="shared" ref="AG5:AG38" si="16">(((R5*S5)/(R5+S5)+T5)/AC5/AD5)+Z5</f>
        <v>5501.1840000000002</v>
      </c>
      <c r="AH5" s="10">
        <f t="shared" ref="AH5:AH38" si="17">V5+X5*0.5</f>
        <v>221100.00000000003</v>
      </c>
      <c r="AI5" s="10">
        <f t="shared" ref="AI5:AI38" si="18">(R5*S5)*AB5/(R5+S5)</f>
        <v>75000</v>
      </c>
      <c r="AJ5" s="10">
        <f t="shared" ref="AJ5:AJ38" si="19">W5+X5*0.5</f>
        <v>23100</v>
      </c>
      <c r="AK5" s="10">
        <f t="shared" ref="AK5:AK38" si="20">(AH5+AJ5)*(1+AB5)*Y5+AH5*AJ5</f>
        <v>56816760000.000008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970.02815824700519</v>
      </c>
      <c r="AQ5" s="25">
        <f>AP5/AO5</f>
        <v>27.715090235628718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</v>
      </c>
      <c r="T6" s="2">
        <f t="shared" si="2"/>
        <v>180000</v>
      </c>
      <c r="U6" s="2">
        <f t="shared" si="3"/>
        <v>1800</v>
      </c>
      <c r="V6" s="2">
        <f t="shared" si="4"/>
        <v>200000</v>
      </c>
      <c r="W6" s="2">
        <f t="shared" si="5"/>
        <v>20000</v>
      </c>
      <c r="X6" s="2">
        <f t="shared" si="6"/>
        <v>2000</v>
      </c>
      <c r="Y6" s="2">
        <f t="shared" si="7"/>
        <v>5000</v>
      </c>
      <c r="Z6" s="2">
        <f t="shared" si="8"/>
        <v>5500</v>
      </c>
      <c r="AA6" s="2">
        <f t="shared" si="9"/>
        <v>550</v>
      </c>
      <c r="AB6" s="2">
        <f t="shared" si="10"/>
        <v>37.5</v>
      </c>
      <c r="AC6" s="2">
        <f t="shared" si="11"/>
        <v>750</v>
      </c>
      <c r="AD6" s="2">
        <f t="shared" si="0"/>
        <v>250</v>
      </c>
      <c r="AE6" s="13">
        <f t="shared" si="14"/>
        <v>65.451801358533274</v>
      </c>
      <c r="AF6" s="10">
        <f t="shared" si="15"/>
        <v>0.90909090909090906</v>
      </c>
      <c r="AG6" s="10">
        <f t="shared" si="16"/>
        <v>5500.9687272727269</v>
      </c>
      <c r="AH6" s="10">
        <f t="shared" si="17"/>
        <v>201000</v>
      </c>
      <c r="AI6" s="10">
        <f t="shared" si="18"/>
        <v>61363.63636363636</v>
      </c>
      <c r="AJ6" s="10">
        <f t="shared" si="19"/>
        <v>21000</v>
      </c>
      <c r="AK6" s="10">
        <f t="shared" si="20"/>
        <v>46956000000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183288.98159159243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</v>
      </c>
      <c r="T7" s="2">
        <f t="shared" si="2"/>
        <v>200000</v>
      </c>
      <c r="U7" s="2">
        <f t="shared" si="3"/>
        <v>2000</v>
      </c>
      <c r="V7" s="2">
        <f t="shared" si="4"/>
        <v>220000.00000000003</v>
      </c>
      <c r="W7" s="2">
        <f t="shared" si="5"/>
        <v>22000</v>
      </c>
      <c r="X7" s="2">
        <f t="shared" si="6"/>
        <v>2200</v>
      </c>
      <c r="Y7" s="2">
        <f t="shared" si="7"/>
        <v>5500</v>
      </c>
      <c r="Z7" s="2">
        <f t="shared" si="8"/>
        <v>4500</v>
      </c>
      <c r="AA7" s="2">
        <f t="shared" si="9"/>
        <v>450</v>
      </c>
      <c r="AB7" s="2">
        <f t="shared" si="10"/>
        <v>12.5</v>
      </c>
      <c r="AC7" s="2">
        <f t="shared" si="11"/>
        <v>250</v>
      </c>
      <c r="AD7" s="2">
        <f t="shared" si="0"/>
        <v>250</v>
      </c>
      <c r="AE7" s="13">
        <f t="shared" si="14"/>
        <v>72.009652264395569</v>
      </c>
      <c r="AF7" s="10">
        <f t="shared" si="15"/>
        <v>0.90909090909090906</v>
      </c>
      <c r="AG7" s="10">
        <f t="shared" si="16"/>
        <v>4503.2290909090907</v>
      </c>
      <c r="AH7" s="10">
        <f t="shared" si="17"/>
        <v>221100.00000000003</v>
      </c>
      <c r="AI7" s="10">
        <f t="shared" si="18"/>
        <v>22727.272727272728</v>
      </c>
      <c r="AJ7" s="10">
        <f t="shared" si="19"/>
        <v>23100</v>
      </c>
      <c r="AK7" s="10">
        <f t="shared" si="20"/>
        <v>23239260000.000004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</v>
      </c>
      <c r="T8" s="2">
        <f t="shared" si="2"/>
        <v>220000.00000000003</v>
      </c>
      <c r="U8" s="2">
        <f t="shared" si="3"/>
        <v>2200</v>
      </c>
      <c r="V8" s="2">
        <f t="shared" si="4"/>
        <v>180000</v>
      </c>
      <c r="W8" s="2">
        <f t="shared" si="5"/>
        <v>18000</v>
      </c>
      <c r="X8" s="2">
        <f t="shared" si="6"/>
        <v>1800</v>
      </c>
      <c r="Y8" s="2">
        <f t="shared" si="7"/>
        <v>4500</v>
      </c>
      <c r="Z8" s="2">
        <f t="shared" si="8"/>
        <v>5000</v>
      </c>
      <c r="AA8" s="2">
        <f t="shared" si="9"/>
        <v>500</v>
      </c>
      <c r="AB8" s="2">
        <f t="shared" si="10"/>
        <v>25</v>
      </c>
      <c r="AC8" s="2">
        <f t="shared" si="11"/>
        <v>500</v>
      </c>
      <c r="AD8" s="2">
        <f t="shared" si="0"/>
        <v>250</v>
      </c>
      <c r="AE8" s="13">
        <f t="shared" si="14"/>
        <v>75.532013221710685</v>
      </c>
      <c r="AF8" s="10">
        <f t="shared" si="15"/>
        <v>0.90909090909090906</v>
      </c>
      <c r="AG8" s="10">
        <f t="shared" si="16"/>
        <v>5001.7759999999998</v>
      </c>
      <c r="AH8" s="10">
        <f t="shared" si="17"/>
        <v>180900</v>
      </c>
      <c r="AI8" s="10">
        <f t="shared" si="18"/>
        <v>50000</v>
      </c>
      <c r="AJ8" s="10">
        <f t="shared" si="19"/>
        <v>18900</v>
      </c>
      <c r="AK8" s="10">
        <f t="shared" si="20"/>
        <v>26795610000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</v>
      </c>
      <c r="T9" s="2">
        <f t="shared" si="2"/>
        <v>200000</v>
      </c>
      <c r="U9" s="2">
        <f t="shared" si="3"/>
        <v>2200</v>
      </c>
      <c r="V9" s="2">
        <f t="shared" si="4"/>
        <v>180000</v>
      </c>
      <c r="W9" s="2">
        <f t="shared" si="5"/>
        <v>20000</v>
      </c>
      <c r="X9" s="2">
        <f t="shared" si="6"/>
        <v>2200</v>
      </c>
      <c r="Y9" s="2">
        <f t="shared" si="7"/>
        <v>5500</v>
      </c>
      <c r="Z9" s="2">
        <f t="shared" si="8"/>
        <v>4500</v>
      </c>
      <c r="AA9" s="2">
        <f t="shared" si="9"/>
        <v>500</v>
      </c>
      <c r="AB9" s="2">
        <f t="shared" si="10"/>
        <v>25</v>
      </c>
      <c r="AC9" s="2">
        <f t="shared" si="11"/>
        <v>750</v>
      </c>
      <c r="AD9" s="2">
        <f t="shared" si="0"/>
        <v>250</v>
      </c>
      <c r="AE9" s="13">
        <f t="shared" si="14"/>
        <v>72.481805002345197</v>
      </c>
      <c r="AF9" s="10">
        <f t="shared" si="15"/>
        <v>0.90909090909090906</v>
      </c>
      <c r="AG9" s="10">
        <f t="shared" si="16"/>
        <v>4501.0753939393935</v>
      </c>
      <c r="AH9" s="10">
        <f t="shared" si="17"/>
        <v>181100</v>
      </c>
      <c r="AI9" s="10">
        <f t="shared" si="18"/>
        <v>40909.090909090912</v>
      </c>
      <c r="AJ9" s="10">
        <f t="shared" si="19"/>
        <v>21100</v>
      </c>
      <c r="AK9" s="10">
        <f t="shared" si="20"/>
        <v>32735810000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</v>
      </c>
      <c r="T10" s="2">
        <f t="shared" si="2"/>
        <v>220000.00000000003</v>
      </c>
      <c r="U10" s="2">
        <f t="shared" si="3"/>
        <v>1800</v>
      </c>
      <c r="V10" s="2">
        <f t="shared" si="4"/>
        <v>200000</v>
      </c>
      <c r="W10" s="2">
        <f t="shared" si="5"/>
        <v>22000</v>
      </c>
      <c r="X10" s="2">
        <f t="shared" si="6"/>
        <v>1800</v>
      </c>
      <c r="Y10" s="2">
        <f t="shared" si="7"/>
        <v>4500</v>
      </c>
      <c r="Z10" s="2">
        <f t="shared" si="8"/>
        <v>5000</v>
      </c>
      <c r="AA10" s="2">
        <f t="shared" si="9"/>
        <v>550</v>
      </c>
      <c r="AB10" s="2">
        <f t="shared" si="10"/>
        <v>37.5</v>
      </c>
      <c r="AC10" s="2">
        <f t="shared" si="11"/>
        <v>250</v>
      </c>
      <c r="AD10" s="2">
        <f t="shared" si="0"/>
        <v>250</v>
      </c>
      <c r="AE10" s="13">
        <f t="shared" si="14"/>
        <v>71.987286458218037</v>
      </c>
      <c r="AF10" s="10">
        <f t="shared" si="15"/>
        <v>0.90909090909090906</v>
      </c>
      <c r="AG10" s="10">
        <f t="shared" si="16"/>
        <v>5003.5490909090913</v>
      </c>
      <c r="AH10" s="10">
        <f t="shared" si="17"/>
        <v>200900</v>
      </c>
      <c r="AI10" s="10">
        <f t="shared" si="18"/>
        <v>68181.818181818177</v>
      </c>
      <c r="AJ10" s="10">
        <f t="shared" si="19"/>
        <v>22900</v>
      </c>
      <c r="AK10" s="10">
        <f t="shared" si="20"/>
        <v>43373960000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</v>
      </c>
      <c r="T11" s="2">
        <f t="shared" si="2"/>
        <v>180000</v>
      </c>
      <c r="U11" s="2">
        <f t="shared" si="3"/>
        <v>2000</v>
      </c>
      <c r="V11" s="2">
        <f t="shared" si="4"/>
        <v>220000.00000000003</v>
      </c>
      <c r="W11" s="2">
        <f t="shared" si="5"/>
        <v>18000</v>
      </c>
      <c r="X11" s="2">
        <f t="shared" si="6"/>
        <v>2000</v>
      </c>
      <c r="Y11" s="2">
        <f t="shared" si="7"/>
        <v>5000</v>
      </c>
      <c r="Z11" s="2">
        <f t="shared" si="8"/>
        <v>5500</v>
      </c>
      <c r="AA11" s="2">
        <f t="shared" si="9"/>
        <v>450</v>
      </c>
      <c r="AB11" s="2">
        <f t="shared" si="10"/>
        <v>12.5</v>
      </c>
      <c r="AC11" s="2">
        <f t="shared" si="11"/>
        <v>500</v>
      </c>
      <c r="AD11" s="2">
        <f t="shared" si="0"/>
        <v>250</v>
      </c>
      <c r="AE11" s="13">
        <f t="shared" si="14"/>
        <v>68.971186205846692</v>
      </c>
      <c r="AF11" s="10">
        <f t="shared" si="15"/>
        <v>0.90909090909090906</v>
      </c>
      <c r="AG11" s="10">
        <f t="shared" si="16"/>
        <v>5501.4560000000001</v>
      </c>
      <c r="AH11" s="10">
        <f t="shared" si="17"/>
        <v>221000.00000000003</v>
      </c>
      <c r="AI11" s="10">
        <f t="shared" si="18"/>
        <v>25000</v>
      </c>
      <c r="AJ11" s="10">
        <f t="shared" si="19"/>
        <v>19000</v>
      </c>
      <c r="AK11" s="10">
        <f t="shared" si="20"/>
        <v>20399000000.000004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</v>
      </c>
      <c r="T12" s="2">
        <f t="shared" si="2"/>
        <v>220000.00000000003</v>
      </c>
      <c r="U12" s="2">
        <f t="shared" si="3"/>
        <v>2000</v>
      </c>
      <c r="V12" s="2">
        <f t="shared" si="4"/>
        <v>180000</v>
      </c>
      <c r="W12" s="2">
        <f t="shared" si="5"/>
        <v>22000</v>
      </c>
      <c r="X12" s="2">
        <f t="shared" si="6"/>
        <v>2000</v>
      </c>
      <c r="Y12" s="2">
        <f t="shared" si="7"/>
        <v>5500</v>
      </c>
      <c r="Z12" s="2">
        <f t="shared" si="8"/>
        <v>5000</v>
      </c>
      <c r="AA12" s="2">
        <f t="shared" si="9"/>
        <v>450</v>
      </c>
      <c r="AB12" s="2">
        <f t="shared" si="10"/>
        <v>37.5</v>
      </c>
      <c r="AC12" s="2">
        <f t="shared" si="11"/>
        <v>500</v>
      </c>
      <c r="AD12" s="2">
        <f t="shared" si="0"/>
        <v>250</v>
      </c>
      <c r="AE12" s="13">
        <f t="shared" si="14"/>
        <v>71.764807213841763</v>
      </c>
      <c r="AF12" s="10">
        <f t="shared" si="15"/>
        <v>0.90909090909090906</v>
      </c>
      <c r="AG12" s="10">
        <f t="shared" si="16"/>
        <v>5001.7730909090906</v>
      </c>
      <c r="AH12" s="10">
        <f t="shared" si="17"/>
        <v>181000</v>
      </c>
      <c r="AI12" s="10">
        <f t="shared" si="18"/>
        <v>61363.63636363636</v>
      </c>
      <c r="AJ12" s="10">
        <f t="shared" si="19"/>
        <v>23000</v>
      </c>
      <c r="AK12" s="10">
        <f t="shared" si="20"/>
        <v>47360000000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</v>
      </c>
      <c r="T13" s="2">
        <f t="shared" si="2"/>
        <v>180000</v>
      </c>
      <c r="U13" s="2">
        <f t="shared" si="3"/>
        <v>2200</v>
      </c>
      <c r="V13" s="2">
        <f t="shared" si="4"/>
        <v>200000</v>
      </c>
      <c r="W13" s="2">
        <f t="shared" si="5"/>
        <v>18000</v>
      </c>
      <c r="X13" s="2">
        <f t="shared" si="6"/>
        <v>2200</v>
      </c>
      <c r="Y13" s="2">
        <f t="shared" si="7"/>
        <v>4500</v>
      </c>
      <c r="Z13" s="2">
        <f t="shared" si="8"/>
        <v>5500</v>
      </c>
      <c r="AA13" s="2">
        <f t="shared" si="9"/>
        <v>500</v>
      </c>
      <c r="AB13" s="2">
        <f t="shared" si="10"/>
        <v>12.5</v>
      </c>
      <c r="AC13" s="2">
        <f t="shared" si="11"/>
        <v>750</v>
      </c>
      <c r="AD13" s="2">
        <f t="shared" si="0"/>
        <v>250</v>
      </c>
      <c r="AE13" s="13">
        <f t="shared" si="14"/>
        <v>63.786314982350099</v>
      </c>
      <c r="AF13" s="10">
        <f t="shared" si="15"/>
        <v>0.90909090909090906</v>
      </c>
      <c r="AG13" s="10">
        <f t="shared" si="16"/>
        <v>5500.969696969697</v>
      </c>
      <c r="AH13" s="10">
        <f t="shared" si="17"/>
        <v>201100</v>
      </c>
      <c r="AI13" s="10">
        <f t="shared" si="18"/>
        <v>22727.272727272728</v>
      </c>
      <c r="AJ13" s="10">
        <f t="shared" si="19"/>
        <v>19100</v>
      </c>
      <c r="AK13" s="10">
        <f t="shared" si="20"/>
        <v>17218160000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22.617469975136967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</v>
      </c>
      <c r="T14" s="2">
        <f t="shared" si="2"/>
        <v>200000</v>
      </c>
      <c r="U14" s="2">
        <f t="shared" si="3"/>
        <v>1800</v>
      </c>
      <c r="V14" s="2">
        <f t="shared" si="4"/>
        <v>220000.00000000003</v>
      </c>
      <c r="W14" s="2">
        <f t="shared" si="5"/>
        <v>20000</v>
      </c>
      <c r="X14" s="2">
        <f t="shared" si="6"/>
        <v>1800</v>
      </c>
      <c r="Y14" s="2">
        <f t="shared" si="7"/>
        <v>5000</v>
      </c>
      <c r="Z14" s="2">
        <f t="shared" si="8"/>
        <v>4500</v>
      </c>
      <c r="AA14" s="2">
        <f t="shared" si="9"/>
        <v>550</v>
      </c>
      <c r="AB14" s="2">
        <f t="shared" si="10"/>
        <v>25</v>
      </c>
      <c r="AC14" s="2">
        <f t="shared" si="11"/>
        <v>250</v>
      </c>
      <c r="AD14" s="2">
        <f t="shared" si="0"/>
        <v>250</v>
      </c>
      <c r="AE14" s="13">
        <f t="shared" si="14"/>
        <v>78.931474726162321</v>
      </c>
      <c r="AF14" s="10">
        <f t="shared" si="15"/>
        <v>0.90909090909090906</v>
      </c>
      <c r="AG14" s="10">
        <f t="shared" si="16"/>
        <v>4503.232</v>
      </c>
      <c r="AH14" s="10">
        <f t="shared" si="17"/>
        <v>220900.00000000003</v>
      </c>
      <c r="AI14" s="10">
        <f t="shared" si="18"/>
        <v>50000</v>
      </c>
      <c r="AJ14" s="10">
        <f t="shared" si="19"/>
        <v>20900</v>
      </c>
      <c r="AK14" s="10">
        <f t="shared" si="20"/>
        <v>36050810000.000008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37.044632944335831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</v>
      </c>
      <c r="T15" s="2">
        <f t="shared" si="2"/>
        <v>220000.00000000003</v>
      </c>
      <c r="U15" s="2">
        <f t="shared" si="3"/>
        <v>1800</v>
      </c>
      <c r="V15" s="2">
        <f t="shared" si="4"/>
        <v>220000.00000000003</v>
      </c>
      <c r="W15" s="2">
        <f t="shared" si="5"/>
        <v>20000</v>
      </c>
      <c r="X15" s="2">
        <f t="shared" si="6"/>
        <v>1800</v>
      </c>
      <c r="Y15" s="2">
        <f t="shared" si="7"/>
        <v>5500</v>
      </c>
      <c r="Z15" s="2">
        <f t="shared" si="8"/>
        <v>5500</v>
      </c>
      <c r="AA15" s="2">
        <f t="shared" si="9"/>
        <v>500</v>
      </c>
      <c r="AB15" s="2">
        <f t="shared" si="10"/>
        <v>12.5</v>
      </c>
      <c r="AC15" s="2">
        <f t="shared" si="11"/>
        <v>500</v>
      </c>
      <c r="AD15" s="2">
        <f t="shared" si="0"/>
        <v>500</v>
      </c>
      <c r="AE15" s="13">
        <f t="shared" si="14"/>
        <v>61.825587734822349</v>
      </c>
      <c r="AF15" s="10">
        <f t="shared" si="15"/>
        <v>0.91743119266055051</v>
      </c>
      <c r="AG15" s="10">
        <f t="shared" si="16"/>
        <v>5500.8866055045874</v>
      </c>
      <c r="AH15" s="10">
        <f t="shared" si="17"/>
        <v>220900.00000000003</v>
      </c>
      <c r="AI15" s="10">
        <f t="shared" si="18"/>
        <v>20642.201834862386</v>
      </c>
      <c r="AJ15" s="10">
        <f t="shared" si="19"/>
        <v>20900</v>
      </c>
      <c r="AK15" s="10">
        <f t="shared" si="20"/>
        <v>22570460000.000004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4">
        <v>13</v>
      </c>
      <c r="BD15" s="34">
        <v>1</v>
      </c>
      <c r="BE15" s="34">
        <v>2</v>
      </c>
      <c r="BF15" s="34">
        <v>3</v>
      </c>
      <c r="BG15" s="34">
        <v>1</v>
      </c>
      <c r="BH15" s="34">
        <v>3</v>
      </c>
      <c r="BI15" s="34">
        <v>2</v>
      </c>
      <c r="BJ15" s="34">
        <v>1</v>
      </c>
      <c r="BK15" s="34">
        <v>3</v>
      </c>
      <c r="BL15" s="34">
        <v>3</v>
      </c>
      <c r="BM15" s="34">
        <v>2</v>
      </c>
      <c r="BN15" s="34">
        <v>1</v>
      </c>
      <c r="BO15" s="34">
        <v>2</v>
      </c>
      <c r="BP15" s="34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</v>
      </c>
      <c r="T16" s="2">
        <f t="shared" si="2"/>
        <v>180000</v>
      </c>
      <c r="U16" s="2">
        <f t="shared" si="3"/>
        <v>2000</v>
      </c>
      <c r="V16" s="2">
        <f t="shared" si="4"/>
        <v>180000</v>
      </c>
      <c r="W16" s="2">
        <f t="shared" si="5"/>
        <v>22000</v>
      </c>
      <c r="X16" s="2">
        <f t="shared" si="6"/>
        <v>2000</v>
      </c>
      <c r="Y16" s="2">
        <f t="shared" si="7"/>
        <v>4500</v>
      </c>
      <c r="Z16" s="2">
        <f t="shared" si="8"/>
        <v>4500</v>
      </c>
      <c r="AA16" s="2">
        <f t="shared" si="9"/>
        <v>550</v>
      </c>
      <c r="AB16" s="2">
        <f t="shared" si="10"/>
        <v>25</v>
      </c>
      <c r="AC16" s="2">
        <f t="shared" si="11"/>
        <v>750</v>
      </c>
      <c r="AD16" s="2">
        <f t="shared" si="0"/>
        <v>500</v>
      </c>
      <c r="AE16" s="13">
        <f t="shared" si="14"/>
        <v>74.2131714682303</v>
      </c>
      <c r="AF16" s="10">
        <f t="shared" si="15"/>
        <v>0.91666666666666663</v>
      </c>
      <c r="AG16" s="10">
        <f t="shared" si="16"/>
        <v>4500.4848888888891</v>
      </c>
      <c r="AH16" s="10">
        <f t="shared" si="17"/>
        <v>181000</v>
      </c>
      <c r="AI16" s="10">
        <f t="shared" si="18"/>
        <v>45833.333333333336</v>
      </c>
      <c r="AJ16" s="10">
        <f t="shared" si="19"/>
        <v>23000</v>
      </c>
      <c r="AK16" s="10">
        <f t="shared" si="20"/>
        <v>28031000000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</v>
      </c>
      <c r="T17" s="2">
        <f t="shared" si="2"/>
        <v>200000</v>
      </c>
      <c r="U17" s="2">
        <f t="shared" si="3"/>
        <v>2200</v>
      </c>
      <c r="V17" s="2">
        <f t="shared" si="4"/>
        <v>200000</v>
      </c>
      <c r="W17" s="2">
        <f t="shared" si="5"/>
        <v>18000</v>
      </c>
      <c r="X17" s="2">
        <f t="shared" si="6"/>
        <v>2200</v>
      </c>
      <c r="Y17" s="2">
        <f t="shared" si="7"/>
        <v>5000</v>
      </c>
      <c r="Z17" s="2">
        <f t="shared" si="8"/>
        <v>5000</v>
      </c>
      <c r="AA17" s="2">
        <f t="shared" si="9"/>
        <v>450</v>
      </c>
      <c r="AB17" s="2">
        <f t="shared" si="10"/>
        <v>37.5</v>
      </c>
      <c r="AC17" s="2">
        <f t="shared" si="11"/>
        <v>250</v>
      </c>
      <c r="AD17" s="2">
        <f t="shared" si="0"/>
        <v>500</v>
      </c>
      <c r="AE17" s="13">
        <f t="shared" si="14"/>
        <v>78.597788437085143</v>
      </c>
      <c r="AF17" s="10">
        <f t="shared" si="15"/>
        <v>0.8910891089108911</v>
      </c>
      <c r="AG17" s="10">
        <f t="shared" si="16"/>
        <v>5001.6156831683165</v>
      </c>
      <c r="AH17" s="10">
        <f t="shared" si="17"/>
        <v>201100</v>
      </c>
      <c r="AI17" s="10">
        <f t="shared" si="18"/>
        <v>73514.851485148509</v>
      </c>
      <c r="AJ17" s="10">
        <f t="shared" si="19"/>
        <v>19100</v>
      </c>
      <c r="AK17" s="10">
        <f t="shared" si="20"/>
        <v>46229510000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</v>
      </c>
      <c r="T18" s="2">
        <f t="shared" si="2"/>
        <v>220000.00000000003</v>
      </c>
      <c r="U18" s="2">
        <f t="shared" si="3"/>
        <v>2000</v>
      </c>
      <c r="V18" s="2">
        <f t="shared" si="4"/>
        <v>180000</v>
      </c>
      <c r="W18" s="2">
        <f t="shared" si="5"/>
        <v>18000</v>
      </c>
      <c r="X18" s="2">
        <f t="shared" si="6"/>
        <v>2200</v>
      </c>
      <c r="Y18" s="2">
        <f t="shared" si="7"/>
        <v>5000</v>
      </c>
      <c r="Z18" s="2">
        <f t="shared" si="8"/>
        <v>5500</v>
      </c>
      <c r="AA18" s="2">
        <f t="shared" si="9"/>
        <v>550</v>
      </c>
      <c r="AB18" s="2">
        <f t="shared" si="10"/>
        <v>25</v>
      </c>
      <c r="AC18" s="2">
        <f t="shared" si="11"/>
        <v>250</v>
      </c>
      <c r="AD18" s="2">
        <f t="shared" si="0"/>
        <v>500</v>
      </c>
      <c r="AE18" s="13">
        <f t="shared" si="14"/>
        <v>64.381711361380937</v>
      </c>
      <c r="AF18" s="10">
        <f t="shared" si="15"/>
        <v>0.91743119266055051</v>
      </c>
      <c r="AG18" s="10">
        <f t="shared" si="16"/>
        <v>5501.7732110091747</v>
      </c>
      <c r="AH18" s="10">
        <f t="shared" si="17"/>
        <v>181100</v>
      </c>
      <c r="AI18" s="10">
        <f t="shared" si="18"/>
        <v>41284.403669724772</v>
      </c>
      <c r="AJ18" s="10">
        <f t="shared" si="19"/>
        <v>19100</v>
      </c>
      <c r="AK18" s="10">
        <f t="shared" si="20"/>
        <v>29485010000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</v>
      </c>
      <c r="T19" s="2">
        <f t="shared" si="2"/>
        <v>180000</v>
      </c>
      <c r="U19" s="2">
        <f t="shared" si="3"/>
        <v>2200</v>
      </c>
      <c r="V19" s="2">
        <f t="shared" si="4"/>
        <v>200000</v>
      </c>
      <c r="W19" s="2">
        <f t="shared" si="5"/>
        <v>20000</v>
      </c>
      <c r="X19" s="2">
        <f t="shared" si="6"/>
        <v>1800</v>
      </c>
      <c r="Y19" s="2">
        <f t="shared" si="7"/>
        <v>5500</v>
      </c>
      <c r="Z19" s="2">
        <f t="shared" si="8"/>
        <v>4500</v>
      </c>
      <c r="AA19" s="2">
        <f t="shared" si="9"/>
        <v>450</v>
      </c>
      <c r="AB19" s="2">
        <f t="shared" si="10"/>
        <v>37.5</v>
      </c>
      <c r="AC19" s="2">
        <f t="shared" si="11"/>
        <v>500</v>
      </c>
      <c r="AD19" s="2">
        <f t="shared" si="0"/>
        <v>500</v>
      </c>
      <c r="AE19" s="13">
        <f t="shared" si="14"/>
        <v>80.410618121090323</v>
      </c>
      <c r="AF19" s="10">
        <f t="shared" si="15"/>
        <v>0.91666666666666663</v>
      </c>
      <c r="AG19" s="10">
        <f t="shared" si="16"/>
        <v>4500.7273333333333</v>
      </c>
      <c r="AH19" s="10">
        <f t="shared" si="17"/>
        <v>200900</v>
      </c>
      <c r="AI19" s="10">
        <f t="shared" si="18"/>
        <v>68750</v>
      </c>
      <c r="AJ19" s="10">
        <f t="shared" si="19"/>
        <v>20900</v>
      </c>
      <c r="AK19" s="10">
        <f t="shared" si="20"/>
        <v>51164960000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</v>
      </c>
      <c r="T20" s="2">
        <f t="shared" si="2"/>
        <v>200000</v>
      </c>
      <c r="U20" s="2">
        <f t="shared" si="3"/>
        <v>1800</v>
      </c>
      <c r="V20" s="2">
        <f t="shared" si="4"/>
        <v>220000.00000000003</v>
      </c>
      <c r="W20" s="2">
        <f t="shared" si="5"/>
        <v>22000</v>
      </c>
      <c r="X20" s="2">
        <f t="shared" si="6"/>
        <v>2000</v>
      </c>
      <c r="Y20" s="2">
        <f t="shared" si="7"/>
        <v>4500</v>
      </c>
      <c r="Z20" s="2">
        <f t="shared" si="8"/>
        <v>5000</v>
      </c>
      <c r="AA20" s="2">
        <f t="shared" si="9"/>
        <v>500</v>
      </c>
      <c r="AB20" s="2">
        <f t="shared" si="10"/>
        <v>12.5</v>
      </c>
      <c r="AC20" s="2">
        <f t="shared" si="11"/>
        <v>750</v>
      </c>
      <c r="AD20" s="2">
        <f t="shared" si="0"/>
        <v>500</v>
      </c>
      <c r="AE20" s="13">
        <f t="shared" si="14"/>
        <v>67.72139934223587</v>
      </c>
      <c r="AF20" s="10">
        <f t="shared" si="15"/>
        <v>0.8910891089108911</v>
      </c>
      <c r="AG20" s="10">
        <f t="shared" si="16"/>
        <v>5000.5385610561052</v>
      </c>
      <c r="AH20" s="10">
        <f t="shared" si="17"/>
        <v>221000.00000000003</v>
      </c>
      <c r="AI20" s="10">
        <f t="shared" si="18"/>
        <v>24504.950495049507</v>
      </c>
      <c r="AJ20" s="10">
        <f t="shared" si="19"/>
        <v>23000</v>
      </c>
      <c r="AK20" s="10">
        <f t="shared" si="20"/>
        <v>19906000000.000004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13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</v>
      </c>
      <c r="T21" s="2">
        <f t="shared" si="2"/>
        <v>180000</v>
      </c>
      <c r="U21" s="2">
        <f t="shared" si="3"/>
        <v>2200</v>
      </c>
      <c r="V21" s="2">
        <f t="shared" si="4"/>
        <v>220000.00000000003</v>
      </c>
      <c r="W21" s="2">
        <f t="shared" si="5"/>
        <v>22000</v>
      </c>
      <c r="X21" s="2">
        <f t="shared" si="6"/>
        <v>1800</v>
      </c>
      <c r="Y21" s="2">
        <f t="shared" si="7"/>
        <v>5000</v>
      </c>
      <c r="Z21" s="2">
        <f t="shared" si="8"/>
        <v>5000</v>
      </c>
      <c r="AA21" s="2">
        <f t="shared" si="9"/>
        <v>450</v>
      </c>
      <c r="AB21" s="2">
        <f t="shared" si="10"/>
        <v>25</v>
      </c>
      <c r="AC21" s="2">
        <f t="shared" si="11"/>
        <v>750</v>
      </c>
      <c r="AD21" s="2">
        <f t="shared" si="0"/>
        <v>500</v>
      </c>
      <c r="AE21" s="13">
        <f t="shared" si="14"/>
        <v>69.847833731058344</v>
      </c>
      <c r="AF21" s="10">
        <f t="shared" si="15"/>
        <v>0.91743119266055051</v>
      </c>
      <c r="AG21" s="10">
        <f t="shared" si="16"/>
        <v>5000.484403669725</v>
      </c>
      <c r="AH21" s="10">
        <f t="shared" si="17"/>
        <v>220900.00000000003</v>
      </c>
      <c r="AI21" s="10">
        <f t="shared" si="18"/>
        <v>41284.403669724772</v>
      </c>
      <c r="AJ21" s="10">
        <f t="shared" si="19"/>
        <v>22900</v>
      </c>
      <c r="AK21" s="10">
        <f t="shared" si="20"/>
        <v>36752610000.000008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LOOKUP(BD15,$AY$3:$BA$3,AY4:BA4)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</v>
      </c>
      <c r="T22" s="2">
        <f t="shared" si="2"/>
        <v>200000</v>
      </c>
      <c r="U22" s="2">
        <f t="shared" si="3"/>
        <v>1800</v>
      </c>
      <c r="V22" s="2">
        <f t="shared" si="4"/>
        <v>180000</v>
      </c>
      <c r="W22" s="2">
        <f t="shared" si="5"/>
        <v>18000</v>
      </c>
      <c r="X22" s="2">
        <f t="shared" si="6"/>
        <v>2000</v>
      </c>
      <c r="Y22" s="2">
        <f t="shared" si="7"/>
        <v>5500</v>
      </c>
      <c r="Z22" s="2">
        <f t="shared" si="8"/>
        <v>5500</v>
      </c>
      <c r="AA22" s="2">
        <f t="shared" si="9"/>
        <v>500</v>
      </c>
      <c r="AB22" s="2">
        <f t="shared" si="10"/>
        <v>37.5</v>
      </c>
      <c r="AC22" s="2">
        <f t="shared" si="11"/>
        <v>250</v>
      </c>
      <c r="AD22" s="2">
        <f t="shared" si="0"/>
        <v>500</v>
      </c>
      <c r="AE22" s="13">
        <f t="shared" si="14"/>
        <v>71.267557411990225</v>
      </c>
      <c r="AF22" s="10">
        <f t="shared" si="15"/>
        <v>0.91666666666666663</v>
      </c>
      <c r="AG22" s="10">
        <f t="shared" si="16"/>
        <v>5501.6146666666664</v>
      </c>
      <c r="AH22" s="10">
        <f t="shared" si="17"/>
        <v>181000</v>
      </c>
      <c r="AI22" s="10">
        <f t="shared" si="18"/>
        <v>68750</v>
      </c>
      <c r="AJ22" s="10">
        <f t="shared" si="19"/>
        <v>19000</v>
      </c>
      <c r="AK22" s="10">
        <f t="shared" si="20"/>
        <v>45789000000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LOOKUP(BE15,$AY$3:$BA$3,AY5:BA5)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</v>
      </c>
      <c r="T23" s="2">
        <f t="shared" si="2"/>
        <v>220000.00000000003</v>
      </c>
      <c r="U23" s="2">
        <f t="shared" si="3"/>
        <v>2000</v>
      </c>
      <c r="V23" s="2">
        <f t="shared" si="4"/>
        <v>200000</v>
      </c>
      <c r="W23" s="2">
        <f t="shared" si="5"/>
        <v>20000</v>
      </c>
      <c r="X23" s="2">
        <f t="shared" si="6"/>
        <v>2200</v>
      </c>
      <c r="Y23" s="2">
        <f t="shared" si="7"/>
        <v>4500</v>
      </c>
      <c r="Z23" s="2">
        <f t="shared" si="8"/>
        <v>4500</v>
      </c>
      <c r="AA23" s="2">
        <f t="shared" si="9"/>
        <v>550</v>
      </c>
      <c r="AB23" s="2">
        <f t="shared" si="10"/>
        <v>12.5</v>
      </c>
      <c r="AC23" s="2">
        <f t="shared" si="11"/>
        <v>500</v>
      </c>
      <c r="AD23" s="2">
        <f t="shared" si="0"/>
        <v>500</v>
      </c>
      <c r="AE23" s="13">
        <f t="shared" si="14"/>
        <v>70.890131953170453</v>
      </c>
      <c r="AF23" s="10">
        <f t="shared" si="15"/>
        <v>0.8910891089108911</v>
      </c>
      <c r="AG23" s="10">
        <f t="shared" si="16"/>
        <v>4500.8878415841582</v>
      </c>
      <c r="AH23" s="10">
        <f t="shared" si="17"/>
        <v>201100</v>
      </c>
      <c r="AI23" s="10">
        <f t="shared" si="18"/>
        <v>24504.950495049507</v>
      </c>
      <c r="AJ23" s="10">
        <f t="shared" si="19"/>
        <v>21100</v>
      </c>
      <c r="AK23" s="10">
        <f t="shared" si="20"/>
        <v>17741860000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LOOKUP(BF15,$AY$3:$BA$3,AY6:BA6)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</v>
      </c>
      <c r="T24" s="2">
        <f t="shared" si="2"/>
        <v>200000</v>
      </c>
      <c r="U24" s="2">
        <f t="shared" si="3"/>
        <v>2200</v>
      </c>
      <c r="V24" s="2">
        <f t="shared" si="4"/>
        <v>220000.00000000003</v>
      </c>
      <c r="W24" s="2">
        <f t="shared" si="5"/>
        <v>18000</v>
      </c>
      <c r="X24" s="2">
        <f t="shared" si="6"/>
        <v>2000</v>
      </c>
      <c r="Y24" s="2">
        <f t="shared" si="7"/>
        <v>4500</v>
      </c>
      <c r="Z24" s="2">
        <f t="shared" si="8"/>
        <v>4500</v>
      </c>
      <c r="AA24" s="2">
        <f t="shared" si="9"/>
        <v>550</v>
      </c>
      <c r="AB24" s="2">
        <f t="shared" si="10"/>
        <v>37.5</v>
      </c>
      <c r="AC24" s="2">
        <f t="shared" si="11"/>
        <v>500</v>
      </c>
      <c r="AD24" s="2">
        <f t="shared" si="0"/>
        <v>500</v>
      </c>
      <c r="AE24" s="13">
        <f t="shared" si="14"/>
        <v>73.152543605182302</v>
      </c>
      <c r="AF24" s="10">
        <f t="shared" si="15"/>
        <v>0.91743119266055051</v>
      </c>
      <c r="AG24" s="10">
        <f t="shared" si="16"/>
        <v>4500.8066055045874</v>
      </c>
      <c r="AH24" s="10">
        <f t="shared" si="17"/>
        <v>221000.00000000003</v>
      </c>
      <c r="AI24" s="10">
        <f t="shared" si="18"/>
        <v>61926.605504587154</v>
      </c>
      <c r="AJ24" s="10">
        <f t="shared" si="19"/>
        <v>19000</v>
      </c>
      <c r="AK24" s="10">
        <f t="shared" si="20"/>
        <v>45779000000.000008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LOOKUP(BG15,$AY$3:$BA$3,AY7:BA7)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</v>
      </c>
      <c r="T25" s="2">
        <f t="shared" si="2"/>
        <v>220000.00000000003</v>
      </c>
      <c r="U25" s="2">
        <f t="shared" si="3"/>
        <v>1800</v>
      </c>
      <c r="V25" s="2">
        <f t="shared" si="4"/>
        <v>180000</v>
      </c>
      <c r="W25" s="2">
        <f t="shared" si="5"/>
        <v>20000</v>
      </c>
      <c r="X25" s="2">
        <f t="shared" si="6"/>
        <v>2200</v>
      </c>
      <c r="Y25" s="2">
        <f t="shared" si="7"/>
        <v>5000</v>
      </c>
      <c r="Z25" s="2">
        <f t="shared" si="8"/>
        <v>5000</v>
      </c>
      <c r="AA25" s="2">
        <f t="shared" si="9"/>
        <v>450</v>
      </c>
      <c r="AB25" s="2">
        <f t="shared" si="10"/>
        <v>12.5</v>
      </c>
      <c r="AC25" s="2">
        <f t="shared" si="11"/>
        <v>750</v>
      </c>
      <c r="AD25" s="2">
        <f t="shared" si="0"/>
        <v>500</v>
      </c>
      <c r="AE25" s="13">
        <f t="shared" si="14"/>
        <v>68.842568880901595</v>
      </c>
      <c r="AF25" s="10">
        <f t="shared" si="15"/>
        <v>0.91666666666666663</v>
      </c>
      <c r="AG25" s="10">
        <f t="shared" si="16"/>
        <v>5000.5915555555557</v>
      </c>
      <c r="AH25" s="10">
        <f t="shared" si="17"/>
        <v>181100</v>
      </c>
      <c r="AI25" s="10">
        <f t="shared" si="18"/>
        <v>22916.666666666668</v>
      </c>
      <c r="AJ25" s="10">
        <f t="shared" si="19"/>
        <v>21100</v>
      </c>
      <c r="AK25" s="10">
        <f t="shared" si="20"/>
        <v>17469710000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LOOKUP(BH15,$AY$3:$BA$3,AY8:BA8)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</v>
      </c>
      <c r="T26" s="2">
        <f t="shared" si="2"/>
        <v>180000</v>
      </c>
      <c r="U26" s="2">
        <f t="shared" si="3"/>
        <v>2000</v>
      </c>
      <c r="V26" s="2">
        <f t="shared" si="4"/>
        <v>200000</v>
      </c>
      <c r="W26" s="2">
        <f t="shared" si="5"/>
        <v>22000</v>
      </c>
      <c r="X26" s="2">
        <f t="shared" si="6"/>
        <v>1800</v>
      </c>
      <c r="Y26" s="2">
        <f t="shared" si="7"/>
        <v>5500</v>
      </c>
      <c r="Z26" s="2">
        <f t="shared" si="8"/>
        <v>5500</v>
      </c>
      <c r="AA26" s="2">
        <f t="shared" si="9"/>
        <v>500</v>
      </c>
      <c r="AB26" s="2">
        <f t="shared" si="10"/>
        <v>25</v>
      </c>
      <c r="AC26" s="2">
        <f t="shared" si="11"/>
        <v>250</v>
      </c>
      <c r="AD26" s="2">
        <f t="shared" si="0"/>
        <v>500</v>
      </c>
      <c r="AE26" s="13">
        <f t="shared" si="14"/>
        <v>71.116127482013795</v>
      </c>
      <c r="AF26" s="10">
        <f t="shared" si="15"/>
        <v>0.8910891089108911</v>
      </c>
      <c r="AG26" s="10">
        <f t="shared" si="16"/>
        <v>5501.4556831683167</v>
      </c>
      <c r="AH26" s="10">
        <f t="shared" si="17"/>
        <v>200900</v>
      </c>
      <c r="AI26" s="10">
        <f t="shared" si="18"/>
        <v>49009.900990099013</v>
      </c>
      <c r="AJ26" s="10">
        <f t="shared" si="19"/>
        <v>22900</v>
      </c>
      <c r="AK26" s="10">
        <f t="shared" si="20"/>
        <v>36604010000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LOOKUP(BI15,$AY$3:$BA$3,AY9:BA9)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</v>
      </c>
      <c r="T27" s="2">
        <f t="shared" si="2"/>
        <v>200000</v>
      </c>
      <c r="U27" s="2">
        <f t="shared" si="3"/>
        <v>1800</v>
      </c>
      <c r="V27" s="2">
        <f t="shared" si="4"/>
        <v>200000</v>
      </c>
      <c r="W27" s="2">
        <f t="shared" si="5"/>
        <v>22000</v>
      </c>
      <c r="X27" s="2">
        <f t="shared" si="6"/>
        <v>2200</v>
      </c>
      <c r="Y27" s="2">
        <f t="shared" si="7"/>
        <v>4500</v>
      </c>
      <c r="Z27" s="2">
        <f t="shared" si="8"/>
        <v>5500</v>
      </c>
      <c r="AA27" s="2">
        <f t="shared" si="9"/>
        <v>450</v>
      </c>
      <c r="AB27" s="2">
        <f t="shared" si="10"/>
        <v>25</v>
      </c>
      <c r="AC27" s="2">
        <f t="shared" si="11"/>
        <v>500</v>
      </c>
      <c r="AD27" s="2">
        <f t="shared" si="0"/>
        <v>750</v>
      </c>
      <c r="AE27" s="13">
        <f t="shared" si="14"/>
        <v>66.652232446068822</v>
      </c>
      <c r="AF27" s="10">
        <f t="shared" si="15"/>
        <v>0.92436974789915971</v>
      </c>
      <c r="AG27" s="10">
        <f t="shared" si="16"/>
        <v>5500.5377703081231</v>
      </c>
      <c r="AH27" s="10">
        <f t="shared" si="17"/>
        <v>201100</v>
      </c>
      <c r="AI27" s="10">
        <f t="shared" si="18"/>
        <v>41596.638655462186</v>
      </c>
      <c r="AJ27" s="10">
        <f t="shared" si="19"/>
        <v>23100</v>
      </c>
      <c r="AK27" s="10">
        <f t="shared" si="20"/>
        <v>30876810000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LOOKUP(BJ15,$AY$3:$BA$3,AY10:BA10)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</v>
      </c>
      <c r="T28" s="2">
        <f t="shared" si="2"/>
        <v>220000.00000000003</v>
      </c>
      <c r="U28" s="2">
        <f t="shared" si="3"/>
        <v>2000</v>
      </c>
      <c r="V28" s="2">
        <f t="shared" si="4"/>
        <v>220000.00000000003</v>
      </c>
      <c r="W28" s="2">
        <f t="shared" si="5"/>
        <v>18000</v>
      </c>
      <c r="X28" s="2">
        <f t="shared" si="6"/>
        <v>1800</v>
      </c>
      <c r="Y28" s="2">
        <f t="shared" si="7"/>
        <v>5000</v>
      </c>
      <c r="Z28" s="2">
        <f t="shared" si="8"/>
        <v>4500</v>
      </c>
      <c r="AA28" s="2">
        <f t="shared" si="9"/>
        <v>500</v>
      </c>
      <c r="AB28" s="2">
        <f t="shared" si="10"/>
        <v>37.5</v>
      </c>
      <c r="AC28" s="2">
        <f t="shared" si="11"/>
        <v>750</v>
      </c>
      <c r="AD28" s="2">
        <f t="shared" si="0"/>
        <v>750</v>
      </c>
      <c r="AE28" s="13">
        <f t="shared" si="14"/>
        <v>78.221955086460468</v>
      </c>
      <c r="AF28" s="10">
        <f t="shared" si="15"/>
        <v>0.9</v>
      </c>
      <c r="AG28" s="10">
        <f t="shared" si="16"/>
        <v>4500.3943111111112</v>
      </c>
      <c r="AH28" s="10">
        <f t="shared" si="17"/>
        <v>220900.00000000003</v>
      </c>
      <c r="AI28" s="10">
        <f t="shared" si="18"/>
        <v>67500</v>
      </c>
      <c r="AJ28" s="10">
        <f t="shared" si="19"/>
        <v>18900</v>
      </c>
      <c r="AK28" s="10">
        <f t="shared" si="20"/>
        <v>50336510000.000008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LOOKUP(BK15,$AY$3:$BA$3,AY11:BA11)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</v>
      </c>
      <c r="T29" s="2">
        <f t="shared" si="2"/>
        <v>180000</v>
      </c>
      <c r="U29" s="2">
        <f t="shared" si="3"/>
        <v>2200</v>
      </c>
      <c r="V29" s="2">
        <f t="shared" si="4"/>
        <v>180000</v>
      </c>
      <c r="W29" s="2">
        <f t="shared" si="5"/>
        <v>20000</v>
      </c>
      <c r="X29" s="2">
        <f t="shared" si="6"/>
        <v>2000</v>
      </c>
      <c r="Y29" s="2">
        <f t="shared" si="7"/>
        <v>5500</v>
      </c>
      <c r="Z29" s="2">
        <f t="shared" si="8"/>
        <v>5000</v>
      </c>
      <c r="AA29" s="2">
        <f t="shared" si="9"/>
        <v>550</v>
      </c>
      <c r="AB29" s="2">
        <f t="shared" si="10"/>
        <v>12.5</v>
      </c>
      <c r="AC29" s="2">
        <f t="shared" si="11"/>
        <v>250</v>
      </c>
      <c r="AD29" s="2">
        <f t="shared" si="0"/>
        <v>750</v>
      </c>
      <c r="AE29" s="13">
        <f t="shared" si="14"/>
        <v>69.088921846370752</v>
      </c>
      <c r="AF29" s="10">
        <f t="shared" si="15"/>
        <v>0.90090090090090091</v>
      </c>
      <c r="AG29" s="10">
        <f t="shared" si="16"/>
        <v>5000.970570570571</v>
      </c>
      <c r="AH29" s="10">
        <f t="shared" si="17"/>
        <v>181000</v>
      </c>
      <c r="AI29" s="10">
        <f t="shared" si="18"/>
        <v>24774.774774774774</v>
      </c>
      <c r="AJ29" s="10">
        <f t="shared" si="19"/>
        <v>21000</v>
      </c>
      <c r="AK29" s="10">
        <f t="shared" si="20"/>
        <v>18799500000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LOOKUP(BL15,$AY$3:$BA$3,AY12:BA12)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</v>
      </c>
      <c r="T30" s="2">
        <f t="shared" si="2"/>
        <v>200000</v>
      </c>
      <c r="U30" s="2">
        <f t="shared" si="3"/>
        <v>2000</v>
      </c>
      <c r="V30" s="2">
        <f t="shared" si="4"/>
        <v>200000</v>
      </c>
      <c r="W30" s="2">
        <f t="shared" si="5"/>
        <v>18000</v>
      </c>
      <c r="X30" s="2">
        <f t="shared" si="6"/>
        <v>1800</v>
      </c>
      <c r="Y30" s="2">
        <f t="shared" si="7"/>
        <v>5500</v>
      </c>
      <c r="Z30" s="2">
        <f t="shared" si="8"/>
        <v>5000</v>
      </c>
      <c r="AA30" s="2">
        <f t="shared" si="9"/>
        <v>550</v>
      </c>
      <c r="AB30" s="2">
        <f t="shared" si="10"/>
        <v>12.5</v>
      </c>
      <c r="AC30" s="2">
        <f t="shared" si="11"/>
        <v>750</v>
      </c>
      <c r="AD30" s="2">
        <f t="shared" si="0"/>
        <v>750</v>
      </c>
      <c r="AE30" s="13">
        <f t="shared" si="14"/>
        <v>63.946791727148543</v>
      </c>
      <c r="AF30" s="10">
        <f t="shared" si="15"/>
        <v>0.92436974789915971</v>
      </c>
      <c r="AG30" s="10">
        <f t="shared" si="16"/>
        <v>5000.3585135387484</v>
      </c>
      <c r="AH30" s="10">
        <f t="shared" si="17"/>
        <v>200900</v>
      </c>
      <c r="AI30" s="10">
        <f t="shared" si="18"/>
        <v>20798.319327731093</v>
      </c>
      <c r="AJ30" s="10">
        <f t="shared" si="19"/>
        <v>18900</v>
      </c>
      <c r="AK30" s="10">
        <f t="shared" si="20"/>
        <v>20117160000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LOOKUP(BM15,$AY$3:$BA$3,AY13:BA13)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</v>
      </c>
      <c r="T31" s="2">
        <f t="shared" si="2"/>
        <v>220000.00000000003</v>
      </c>
      <c r="U31" s="2">
        <f t="shared" si="3"/>
        <v>2200</v>
      </c>
      <c r="V31" s="2">
        <f t="shared" si="4"/>
        <v>220000.00000000003</v>
      </c>
      <c r="W31" s="2">
        <f t="shared" si="5"/>
        <v>20000</v>
      </c>
      <c r="X31" s="2">
        <f t="shared" si="6"/>
        <v>2000</v>
      </c>
      <c r="Y31" s="2">
        <f t="shared" si="7"/>
        <v>4500</v>
      </c>
      <c r="Z31" s="2">
        <f t="shared" si="8"/>
        <v>5500</v>
      </c>
      <c r="AA31" s="2">
        <f t="shared" si="9"/>
        <v>450</v>
      </c>
      <c r="AB31" s="2">
        <f t="shared" si="10"/>
        <v>25</v>
      </c>
      <c r="AC31" s="2">
        <f t="shared" si="11"/>
        <v>250</v>
      </c>
      <c r="AD31" s="2">
        <f t="shared" si="0"/>
        <v>750</v>
      </c>
      <c r="AE31" s="13">
        <f t="shared" si="14"/>
        <v>69.285987789306716</v>
      </c>
      <c r="AF31" s="10">
        <f t="shared" si="15"/>
        <v>0.9</v>
      </c>
      <c r="AG31" s="10">
        <f t="shared" si="16"/>
        <v>5501.1829333333335</v>
      </c>
      <c r="AH31" s="10">
        <f t="shared" si="17"/>
        <v>221000.00000000003</v>
      </c>
      <c r="AI31" s="10">
        <f t="shared" si="18"/>
        <v>45000</v>
      </c>
      <c r="AJ31" s="10">
        <f t="shared" si="19"/>
        <v>21000</v>
      </c>
      <c r="AK31" s="10">
        <f t="shared" si="20"/>
        <v>32955000000.000004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LOOKUP(BN15,$AY$3:$BA$3,AY14:BA14)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</v>
      </c>
      <c r="T32" s="2">
        <f t="shared" si="2"/>
        <v>180000</v>
      </c>
      <c r="U32" s="2">
        <f t="shared" si="3"/>
        <v>1800</v>
      </c>
      <c r="V32" s="2">
        <f t="shared" si="4"/>
        <v>180000</v>
      </c>
      <c r="W32" s="2">
        <f t="shared" si="5"/>
        <v>22000</v>
      </c>
      <c r="X32" s="2">
        <f t="shared" si="6"/>
        <v>2200</v>
      </c>
      <c r="Y32" s="2">
        <f t="shared" si="7"/>
        <v>5000</v>
      </c>
      <c r="Z32" s="2">
        <f t="shared" si="8"/>
        <v>4500</v>
      </c>
      <c r="AA32" s="2">
        <f t="shared" si="9"/>
        <v>500</v>
      </c>
      <c r="AB32" s="2">
        <f t="shared" si="10"/>
        <v>37.5</v>
      </c>
      <c r="AC32" s="2">
        <f t="shared" si="11"/>
        <v>500</v>
      </c>
      <c r="AD32" s="2">
        <f t="shared" si="0"/>
        <v>750</v>
      </c>
      <c r="AE32" s="13">
        <f t="shared" si="14"/>
        <v>81.81394251797343</v>
      </c>
      <c r="AF32" s="10">
        <f t="shared" si="15"/>
        <v>0.90090090090090091</v>
      </c>
      <c r="AG32" s="10">
        <f t="shared" si="16"/>
        <v>4500.4852852852855</v>
      </c>
      <c r="AH32" s="10">
        <f t="shared" si="17"/>
        <v>181100</v>
      </c>
      <c r="AI32" s="10">
        <f t="shared" si="18"/>
        <v>74324.32432432432</v>
      </c>
      <c r="AJ32" s="10">
        <f t="shared" si="19"/>
        <v>23100</v>
      </c>
      <c r="AK32" s="10">
        <f t="shared" si="20"/>
        <v>43491910000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LOOKUP(BO15,$AY$3:$BA$3,AY15:BA15)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</v>
      </c>
      <c r="T33" s="2">
        <f t="shared" si="2"/>
        <v>220000.00000000003</v>
      </c>
      <c r="U33" s="2">
        <f t="shared" si="3"/>
        <v>2200</v>
      </c>
      <c r="V33" s="2">
        <f t="shared" si="4"/>
        <v>200000</v>
      </c>
      <c r="W33" s="2">
        <f t="shared" si="5"/>
        <v>22000</v>
      </c>
      <c r="X33" s="2">
        <f t="shared" si="6"/>
        <v>2000</v>
      </c>
      <c r="Y33" s="2">
        <f t="shared" si="7"/>
        <v>5000</v>
      </c>
      <c r="Z33" s="2">
        <f t="shared" si="8"/>
        <v>4500</v>
      </c>
      <c r="AA33" s="2">
        <f t="shared" si="9"/>
        <v>500</v>
      </c>
      <c r="AB33" s="2">
        <f t="shared" si="10"/>
        <v>12.5</v>
      </c>
      <c r="AC33" s="2">
        <f t="shared" si="11"/>
        <v>250</v>
      </c>
      <c r="AD33" s="2">
        <f t="shared" si="0"/>
        <v>750</v>
      </c>
      <c r="AE33" s="13">
        <f t="shared" si="14"/>
        <v>66.99174866203137</v>
      </c>
      <c r="AF33" s="10">
        <f t="shared" si="15"/>
        <v>0.92436974789915971</v>
      </c>
      <c r="AG33" s="10">
        <f t="shared" si="16"/>
        <v>4501.1822072829127</v>
      </c>
      <c r="AH33" s="10">
        <f t="shared" si="17"/>
        <v>201000</v>
      </c>
      <c r="AI33" s="10">
        <f t="shared" si="18"/>
        <v>20798.319327731093</v>
      </c>
      <c r="AJ33" s="10">
        <f t="shared" si="19"/>
        <v>23000</v>
      </c>
      <c r="AK33" s="10">
        <f t="shared" si="20"/>
        <v>19743000000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LOOKUP(BP15,$AY$3:$BA$3,AY16:BA16)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</v>
      </c>
      <c r="T34" s="2">
        <f t="shared" si="2"/>
        <v>180000</v>
      </c>
      <c r="U34" s="2">
        <f t="shared" si="3"/>
        <v>1800</v>
      </c>
      <c r="V34" s="2">
        <f t="shared" si="4"/>
        <v>220000.00000000003</v>
      </c>
      <c r="W34" s="2">
        <f t="shared" si="5"/>
        <v>18000</v>
      </c>
      <c r="X34" s="2">
        <f t="shared" si="6"/>
        <v>2200</v>
      </c>
      <c r="Y34" s="2">
        <f t="shared" si="7"/>
        <v>5500</v>
      </c>
      <c r="Z34" s="2">
        <f t="shared" si="8"/>
        <v>5000</v>
      </c>
      <c r="AA34" s="2">
        <f t="shared" si="9"/>
        <v>550</v>
      </c>
      <c r="AB34" s="2">
        <f t="shared" si="10"/>
        <v>25</v>
      </c>
      <c r="AC34" s="2">
        <f t="shared" si="11"/>
        <v>500</v>
      </c>
      <c r="AD34" s="2">
        <f t="shared" si="0"/>
        <v>750</v>
      </c>
      <c r="AE34" s="13">
        <f t="shared" si="14"/>
        <v>70.983635171166327</v>
      </c>
      <c r="AF34" s="10">
        <f t="shared" si="15"/>
        <v>0.9</v>
      </c>
      <c r="AG34" s="10">
        <f t="shared" si="16"/>
        <v>5000.4848000000002</v>
      </c>
      <c r="AH34" s="10">
        <f t="shared" si="17"/>
        <v>221100.00000000003</v>
      </c>
      <c r="AI34" s="10">
        <f t="shared" si="18"/>
        <v>45000</v>
      </c>
      <c r="AJ34" s="10">
        <f t="shared" si="19"/>
        <v>19100</v>
      </c>
      <c r="AK34" s="10">
        <f t="shared" si="20"/>
        <v>38571610000.000008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</v>
      </c>
      <c r="T35" s="2">
        <f t="shared" si="2"/>
        <v>200000</v>
      </c>
      <c r="U35" s="2">
        <f t="shared" si="3"/>
        <v>2000</v>
      </c>
      <c r="V35" s="2">
        <f t="shared" si="4"/>
        <v>180000</v>
      </c>
      <c r="W35" s="2">
        <f t="shared" si="5"/>
        <v>20000</v>
      </c>
      <c r="X35" s="2">
        <f t="shared" si="6"/>
        <v>1800</v>
      </c>
      <c r="Y35" s="2">
        <f t="shared" si="7"/>
        <v>4500</v>
      </c>
      <c r="Z35" s="2">
        <f t="shared" si="8"/>
        <v>5500</v>
      </c>
      <c r="AA35" s="2">
        <f t="shared" si="9"/>
        <v>450</v>
      </c>
      <c r="AB35" s="2">
        <f t="shared" si="10"/>
        <v>37.5</v>
      </c>
      <c r="AC35" s="2">
        <f t="shared" si="11"/>
        <v>750</v>
      </c>
      <c r="AD35" s="2">
        <f t="shared" si="0"/>
        <v>750</v>
      </c>
      <c r="AE35" s="13">
        <f t="shared" si="14"/>
        <v>74.665413507298751</v>
      </c>
      <c r="AF35" s="10">
        <f t="shared" si="15"/>
        <v>0.90090090090090091</v>
      </c>
      <c r="AG35" s="10">
        <f t="shared" si="16"/>
        <v>5500.3590790790795</v>
      </c>
      <c r="AH35" s="10">
        <f t="shared" si="17"/>
        <v>180900</v>
      </c>
      <c r="AI35" s="10">
        <f t="shared" si="18"/>
        <v>74324.32432432432</v>
      </c>
      <c r="AJ35" s="10">
        <f t="shared" si="19"/>
        <v>20900</v>
      </c>
      <c r="AK35" s="10">
        <f t="shared" si="20"/>
        <v>38742660000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</v>
      </c>
      <c r="T36" s="2">
        <f t="shared" si="2"/>
        <v>180000</v>
      </c>
      <c r="U36" s="2">
        <f t="shared" si="3"/>
        <v>2000</v>
      </c>
      <c r="V36" s="2">
        <f t="shared" si="4"/>
        <v>220000.00000000003</v>
      </c>
      <c r="W36" s="2">
        <f t="shared" si="5"/>
        <v>20000</v>
      </c>
      <c r="X36" s="2">
        <f t="shared" si="6"/>
        <v>2200</v>
      </c>
      <c r="Y36" s="2">
        <f t="shared" si="7"/>
        <v>4500</v>
      </c>
      <c r="Z36" s="2">
        <f t="shared" si="8"/>
        <v>5000</v>
      </c>
      <c r="AA36" s="2">
        <f t="shared" si="9"/>
        <v>500</v>
      </c>
      <c r="AB36" s="2">
        <f t="shared" si="10"/>
        <v>37.5</v>
      </c>
      <c r="AC36" s="2">
        <f t="shared" si="11"/>
        <v>250</v>
      </c>
      <c r="AD36" s="2">
        <f t="shared" si="0"/>
        <v>750</v>
      </c>
      <c r="AE36" s="13">
        <f t="shared" si="14"/>
        <v>70.370491224673415</v>
      </c>
      <c r="AF36" s="10">
        <f t="shared" si="15"/>
        <v>0.92436974789915971</v>
      </c>
      <c r="AG36" s="10">
        <f t="shared" si="16"/>
        <v>5000.9688739495796</v>
      </c>
      <c r="AH36" s="10">
        <f t="shared" si="17"/>
        <v>221100.00000000003</v>
      </c>
      <c r="AI36" s="10">
        <f t="shared" si="18"/>
        <v>62394.957983193279</v>
      </c>
      <c r="AJ36" s="10">
        <f t="shared" si="19"/>
        <v>21100</v>
      </c>
      <c r="AK36" s="10">
        <f t="shared" si="20"/>
        <v>46626360000.000008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</v>
      </c>
      <c r="T37" s="2">
        <f t="shared" si="2"/>
        <v>200000</v>
      </c>
      <c r="U37" s="2">
        <f t="shared" si="3"/>
        <v>2200</v>
      </c>
      <c r="V37" s="2">
        <f t="shared" si="4"/>
        <v>180000</v>
      </c>
      <c r="W37" s="2">
        <f t="shared" si="5"/>
        <v>22000</v>
      </c>
      <c r="X37" s="2">
        <f t="shared" si="6"/>
        <v>1800</v>
      </c>
      <c r="Y37" s="2">
        <f t="shared" si="7"/>
        <v>5000</v>
      </c>
      <c r="Z37" s="2">
        <f t="shared" si="8"/>
        <v>5500</v>
      </c>
      <c r="AA37" s="2">
        <f t="shared" si="9"/>
        <v>550</v>
      </c>
      <c r="AB37" s="2">
        <f t="shared" si="10"/>
        <v>12.5</v>
      </c>
      <c r="AC37" s="2">
        <f t="shared" si="11"/>
        <v>500</v>
      </c>
      <c r="AD37" s="2">
        <f t="shared" si="0"/>
        <v>750</v>
      </c>
      <c r="AE37" s="13">
        <f t="shared" si="14"/>
        <v>61.6492172302179</v>
      </c>
      <c r="AF37" s="10">
        <f t="shared" si="15"/>
        <v>0.9</v>
      </c>
      <c r="AG37" s="10">
        <f t="shared" si="16"/>
        <v>5500.5381333333335</v>
      </c>
      <c r="AH37" s="10">
        <f t="shared" si="17"/>
        <v>180900</v>
      </c>
      <c r="AI37" s="10">
        <f t="shared" si="18"/>
        <v>22500</v>
      </c>
      <c r="AJ37" s="10">
        <f t="shared" si="19"/>
        <v>22900</v>
      </c>
      <c r="AK37" s="10">
        <f t="shared" si="20"/>
        <v>17899110000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</v>
      </c>
      <c r="T38" s="2">
        <f t="shared" si="2"/>
        <v>220000.00000000003</v>
      </c>
      <c r="U38" s="2">
        <f t="shared" si="3"/>
        <v>1800</v>
      </c>
      <c r="V38" s="2">
        <f t="shared" si="4"/>
        <v>200000</v>
      </c>
      <c r="W38" s="2">
        <f t="shared" si="5"/>
        <v>18000</v>
      </c>
      <c r="X38" s="2">
        <f t="shared" si="6"/>
        <v>2000</v>
      </c>
      <c r="Y38" s="2">
        <f t="shared" si="7"/>
        <v>5500</v>
      </c>
      <c r="Z38" s="2">
        <f t="shared" si="8"/>
        <v>4500</v>
      </c>
      <c r="AA38" s="2">
        <f t="shared" si="9"/>
        <v>450</v>
      </c>
      <c r="AB38" s="2">
        <f t="shared" si="10"/>
        <v>25</v>
      </c>
      <c r="AC38" s="2">
        <f t="shared" si="11"/>
        <v>750</v>
      </c>
      <c r="AD38" s="2">
        <f t="shared" si="0"/>
        <v>750</v>
      </c>
      <c r="AE38" s="13">
        <f t="shared" si="14"/>
        <v>81.912838228355099</v>
      </c>
      <c r="AF38" s="10">
        <f t="shared" si="15"/>
        <v>0.90090090090090091</v>
      </c>
      <c r="AG38" s="10">
        <f t="shared" si="16"/>
        <v>4500.3946346346347</v>
      </c>
      <c r="AH38" s="10">
        <f t="shared" si="17"/>
        <v>201000</v>
      </c>
      <c r="AI38" s="10">
        <f t="shared" si="18"/>
        <v>49549.549549549549</v>
      </c>
      <c r="AJ38" s="10">
        <f t="shared" si="19"/>
        <v>19000</v>
      </c>
      <c r="AK38" s="10">
        <f t="shared" si="20"/>
        <v>35279000000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71.16470595139478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180000</v>
      </c>
      <c r="T3" s="2">
        <f>LOOKUP(D3,$AY$20:$BA$20,$AY$23:$BA$23)</f>
        <v>1800</v>
      </c>
      <c r="U3" s="2">
        <f>LOOKUP(E3,$AY$20:$BA$20,$AY$24:$BA$24)</f>
        <v>18000</v>
      </c>
      <c r="V3" s="2">
        <f>LOOKUP(F3,$AY$20:$BA$20,$AY$25:$BA$25)</f>
        <v>1800</v>
      </c>
      <c r="W3" s="2">
        <f>LOOKUP(G3,$AY$20:$BA$20,$AY$26:$BA$26)</f>
        <v>180000</v>
      </c>
      <c r="X3" s="2">
        <f>LOOKUP(H3,$AY$20:$BA$20,$AY$27:$BA$27)</f>
        <v>18000</v>
      </c>
      <c r="Y3" s="2">
        <f>LOOKUP(I3,$AY$20:$BA$20,$AY$28:$BA$28)</f>
        <v>45</v>
      </c>
      <c r="Z3" s="2">
        <f>LOOKUP(J3,$AY$20:$BA$20,$AY$29:$BA$29)</f>
        <v>45</v>
      </c>
      <c r="AA3" s="2">
        <f>LOOKUP(K3,$AY$20:$BA$20,$AY$30:$BA$30)</f>
        <v>4500</v>
      </c>
      <c r="AB3" s="2">
        <f>LOOKUP(L3,$AY$20:$BA$20,$AY$31:$BA$31)</f>
        <v>250</v>
      </c>
      <c r="AC3" s="2">
        <f>LOOKUP(M3,$AY$20:$BA$20,$AY$32:$BA$32)</f>
        <v>5000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48.531620722992209</v>
      </c>
      <c r="AF3" s="10">
        <f>S3/(R3+S3)</f>
        <v>0.90909090909090906</v>
      </c>
      <c r="AG3" s="10">
        <f>(((R3*S3)/(R3+S3)+T3)/AC3/AD3)+Z3</f>
        <v>45.014530909090908</v>
      </c>
      <c r="AH3" s="10">
        <f>V3+X3*0.5</f>
        <v>10800</v>
      </c>
      <c r="AI3" s="10">
        <f>(R3*S3)*AB3/(R3+S3)</f>
        <v>4090909.0909090908</v>
      </c>
      <c r="AJ3" s="10">
        <f>W3+X3*0.5</f>
        <v>189000</v>
      </c>
      <c r="AK3" s="10">
        <f>(AH3+AJ3)*(1+AB3)*Y3+AH3*AJ3</f>
        <v>4297941000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</v>
      </c>
      <c r="Z4" s="2">
        <f t="shared" ref="Z4:Z38" si="8">LOOKUP(J4,$AY$20:$BA$20,$AY$29:$BA$29)</f>
        <v>50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10000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53.703119799750461</v>
      </c>
      <c r="AF4" s="10">
        <f>S4/(R4+S4)</f>
        <v>0.90909090909090906</v>
      </c>
      <c r="AG4" s="10">
        <f>(((R4*S4)/(R4+S4)+T4)/AC4/AD4)+Z4</f>
        <v>50.008072727272726</v>
      </c>
      <c r="AH4" s="10">
        <f>V4+X4*0.5</f>
        <v>12000</v>
      </c>
      <c r="AI4" s="10">
        <f>(R4*S4)*AB4/(R4+S4)</f>
        <v>9090909.0909090918</v>
      </c>
      <c r="AJ4" s="10">
        <f>W4+X4*0.5</f>
        <v>210000</v>
      </c>
      <c r="AK4" s="10">
        <f>(AH4+AJ4)*(1+AB4)*Y4+AH4*AJ4</f>
        <v>8081100000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103946.72344962883</v>
      </c>
      <c r="AQ4" s="22">
        <f>AP4/AO4</f>
        <v>103946.72344962883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220000.00000000003</v>
      </c>
      <c r="T5" s="2">
        <f t="shared" si="2"/>
        <v>2200</v>
      </c>
      <c r="U5" s="2">
        <f t="shared" si="3"/>
        <v>22000</v>
      </c>
      <c r="V5" s="2">
        <f t="shared" si="4"/>
        <v>2200</v>
      </c>
      <c r="W5" s="2">
        <f t="shared" si="5"/>
        <v>220000.00000000003</v>
      </c>
      <c r="X5" s="2">
        <f t="shared" si="6"/>
        <v>22000</v>
      </c>
      <c r="Y5" s="2">
        <f t="shared" si="7"/>
        <v>55.000000000000007</v>
      </c>
      <c r="Z5" s="2">
        <f t="shared" si="8"/>
        <v>55.000000000000007</v>
      </c>
      <c r="AA5" s="2">
        <f t="shared" si="9"/>
        <v>5500</v>
      </c>
      <c r="AB5" s="2">
        <f t="shared" si="10"/>
        <v>750</v>
      </c>
      <c r="AC5" s="2">
        <f t="shared" si="11"/>
        <v>15000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58.93256681806438</v>
      </c>
      <c r="AF5" s="10">
        <f t="shared" ref="AF5:AF38" si="15">S5/(R5+S5)</f>
        <v>0.90909090909090906</v>
      </c>
      <c r="AG5" s="10">
        <f t="shared" ref="AG5:AG38" si="16">(((R5*S5)/(R5+S5)+T5)/AC5/AD5)+Z5</f>
        <v>55.00592000000001</v>
      </c>
      <c r="AH5" s="10">
        <f t="shared" ref="AH5:AH38" si="17">V5+X5*0.5</f>
        <v>13200</v>
      </c>
      <c r="AI5" s="10">
        <f t="shared" ref="AI5:AI38" si="18">(R5*S5)*AB5/(R5+S5)</f>
        <v>15000000</v>
      </c>
      <c r="AJ5" s="10">
        <f t="shared" ref="AJ5:AJ38" si="19">W5+X5*0.5</f>
        <v>231000.00000000003</v>
      </c>
      <c r="AK5" s="10">
        <f t="shared" ref="AK5:AK38" si="20">(AH5+AJ5)*(1+AB5)*Y5+AH5*AJ5</f>
        <v>13135881000.000004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669.63869695605536</v>
      </c>
      <c r="AQ5" s="25">
        <f>AP5/AO5</f>
        <v>19.132534198744438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180000</v>
      </c>
      <c r="T6" s="2">
        <f t="shared" si="2"/>
        <v>1800</v>
      </c>
      <c r="U6" s="2">
        <f t="shared" si="3"/>
        <v>18000</v>
      </c>
      <c r="V6" s="2">
        <f t="shared" si="4"/>
        <v>2000</v>
      </c>
      <c r="W6" s="2">
        <f t="shared" si="5"/>
        <v>200000</v>
      </c>
      <c r="X6" s="2">
        <f t="shared" si="6"/>
        <v>20000</v>
      </c>
      <c r="Y6" s="2">
        <f t="shared" si="7"/>
        <v>50</v>
      </c>
      <c r="Z6" s="2">
        <f t="shared" si="8"/>
        <v>55.000000000000007</v>
      </c>
      <c r="AA6" s="2">
        <f t="shared" si="9"/>
        <v>5500</v>
      </c>
      <c r="AB6" s="2">
        <f t="shared" si="10"/>
        <v>750</v>
      </c>
      <c r="AC6" s="2">
        <f t="shared" si="11"/>
        <v>15000</v>
      </c>
      <c r="AD6" s="2">
        <f t="shared" si="0"/>
        <v>250</v>
      </c>
      <c r="AE6" s="13">
        <f t="shared" si="14"/>
        <v>53.695348056874522</v>
      </c>
      <c r="AF6" s="10">
        <f t="shared" si="15"/>
        <v>0.90909090909090906</v>
      </c>
      <c r="AG6" s="10">
        <f t="shared" si="16"/>
        <v>55.004843636363645</v>
      </c>
      <c r="AH6" s="10">
        <f t="shared" si="17"/>
        <v>12000</v>
      </c>
      <c r="AI6" s="10">
        <f t="shared" si="18"/>
        <v>12272727.272727273</v>
      </c>
      <c r="AJ6" s="10">
        <f t="shared" si="19"/>
        <v>210000</v>
      </c>
      <c r="AK6" s="10">
        <f t="shared" si="20"/>
        <v>10856100000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104616.36214658488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200000</v>
      </c>
      <c r="T7" s="2">
        <f t="shared" si="2"/>
        <v>2000</v>
      </c>
      <c r="U7" s="2">
        <f t="shared" si="3"/>
        <v>20000</v>
      </c>
      <c r="V7" s="2">
        <f t="shared" si="4"/>
        <v>2200</v>
      </c>
      <c r="W7" s="2">
        <f t="shared" si="5"/>
        <v>220000.00000000003</v>
      </c>
      <c r="X7" s="2">
        <f t="shared" si="6"/>
        <v>22000</v>
      </c>
      <c r="Y7" s="2">
        <f t="shared" si="7"/>
        <v>55.000000000000007</v>
      </c>
      <c r="Z7" s="2">
        <f t="shared" si="8"/>
        <v>45</v>
      </c>
      <c r="AA7" s="2">
        <f t="shared" si="9"/>
        <v>4500</v>
      </c>
      <c r="AB7" s="2">
        <f t="shared" si="10"/>
        <v>250</v>
      </c>
      <c r="AC7" s="2">
        <f t="shared" si="11"/>
        <v>5000</v>
      </c>
      <c r="AD7" s="2">
        <f t="shared" si="0"/>
        <v>250</v>
      </c>
      <c r="AE7" s="13">
        <f t="shared" si="14"/>
        <v>59.048470318189054</v>
      </c>
      <c r="AF7" s="10">
        <f t="shared" si="15"/>
        <v>0.90909090909090906</v>
      </c>
      <c r="AG7" s="10">
        <f t="shared" si="16"/>
        <v>45.016145454545452</v>
      </c>
      <c r="AH7" s="10">
        <f t="shared" si="17"/>
        <v>13200</v>
      </c>
      <c r="AI7" s="10">
        <f t="shared" si="18"/>
        <v>4545454.5454545459</v>
      </c>
      <c r="AJ7" s="10">
        <f t="shared" si="19"/>
        <v>231000.00000000003</v>
      </c>
      <c r="AK7" s="10">
        <f t="shared" si="20"/>
        <v>6420381000.0000019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220000.00000000003</v>
      </c>
      <c r="T8" s="2">
        <f t="shared" si="2"/>
        <v>2200</v>
      </c>
      <c r="U8" s="2">
        <f t="shared" si="3"/>
        <v>22000</v>
      </c>
      <c r="V8" s="2">
        <f t="shared" si="4"/>
        <v>1800</v>
      </c>
      <c r="W8" s="2">
        <f t="shared" si="5"/>
        <v>180000</v>
      </c>
      <c r="X8" s="2">
        <f t="shared" si="6"/>
        <v>18000</v>
      </c>
      <c r="Y8" s="2">
        <f t="shared" si="7"/>
        <v>45</v>
      </c>
      <c r="Z8" s="2">
        <f t="shared" si="8"/>
        <v>50</v>
      </c>
      <c r="AA8" s="2">
        <f t="shared" si="9"/>
        <v>5000</v>
      </c>
      <c r="AB8" s="2">
        <f t="shared" si="10"/>
        <v>500</v>
      </c>
      <c r="AC8" s="2">
        <f t="shared" si="11"/>
        <v>10000</v>
      </c>
      <c r="AD8" s="2">
        <f t="shared" si="0"/>
        <v>250</v>
      </c>
      <c r="AE8" s="13">
        <f t="shared" si="14"/>
        <v>48.404340109724565</v>
      </c>
      <c r="AF8" s="10">
        <f t="shared" si="15"/>
        <v>0.90909090909090906</v>
      </c>
      <c r="AG8" s="10">
        <f t="shared" si="16"/>
        <v>50.008879999999998</v>
      </c>
      <c r="AH8" s="10">
        <f t="shared" si="17"/>
        <v>10800</v>
      </c>
      <c r="AI8" s="10">
        <f t="shared" si="18"/>
        <v>10000000</v>
      </c>
      <c r="AJ8" s="10">
        <f t="shared" si="19"/>
        <v>189000</v>
      </c>
      <c r="AK8" s="10">
        <f t="shared" si="20"/>
        <v>6545691000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180000</v>
      </c>
      <c r="T9" s="2">
        <f t="shared" si="2"/>
        <v>2000</v>
      </c>
      <c r="U9" s="2">
        <f t="shared" si="3"/>
        <v>22000</v>
      </c>
      <c r="V9" s="2">
        <f t="shared" si="4"/>
        <v>1800</v>
      </c>
      <c r="W9" s="2">
        <f t="shared" si="5"/>
        <v>200000</v>
      </c>
      <c r="X9" s="2">
        <f t="shared" si="6"/>
        <v>22000</v>
      </c>
      <c r="Y9" s="2">
        <f t="shared" si="7"/>
        <v>55.000000000000007</v>
      </c>
      <c r="Z9" s="2">
        <f t="shared" si="8"/>
        <v>45</v>
      </c>
      <c r="AA9" s="2">
        <f t="shared" si="9"/>
        <v>5000</v>
      </c>
      <c r="AB9" s="2">
        <f t="shared" si="10"/>
        <v>500</v>
      </c>
      <c r="AC9" s="2">
        <f t="shared" si="11"/>
        <v>15000</v>
      </c>
      <c r="AD9" s="2">
        <f t="shared" si="0"/>
        <v>250</v>
      </c>
      <c r="AE9" s="13">
        <f t="shared" si="14"/>
        <v>59.199413981406238</v>
      </c>
      <c r="AF9" s="10">
        <f t="shared" si="15"/>
        <v>0.90909090909090906</v>
      </c>
      <c r="AG9" s="10">
        <f t="shared" si="16"/>
        <v>45.004896969696972</v>
      </c>
      <c r="AH9" s="10">
        <f t="shared" si="17"/>
        <v>12800</v>
      </c>
      <c r="AI9" s="10">
        <f t="shared" si="18"/>
        <v>8181818.1818181816</v>
      </c>
      <c r="AJ9" s="10">
        <f t="shared" si="19"/>
        <v>211000</v>
      </c>
      <c r="AK9" s="10">
        <f t="shared" si="20"/>
        <v>8867609000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200000</v>
      </c>
      <c r="T10" s="2">
        <f t="shared" si="2"/>
        <v>2200</v>
      </c>
      <c r="U10" s="2">
        <f t="shared" si="3"/>
        <v>18000</v>
      </c>
      <c r="V10" s="2">
        <f t="shared" si="4"/>
        <v>2000</v>
      </c>
      <c r="W10" s="2">
        <f t="shared" si="5"/>
        <v>220000.00000000003</v>
      </c>
      <c r="X10" s="2">
        <f t="shared" si="6"/>
        <v>18000</v>
      </c>
      <c r="Y10" s="2">
        <f t="shared" si="7"/>
        <v>45</v>
      </c>
      <c r="Z10" s="2">
        <f t="shared" si="8"/>
        <v>50</v>
      </c>
      <c r="AA10" s="2">
        <f t="shared" si="9"/>
        <v>5500</v>
      </c>
      <c r="AB10" s="2">
        <f t="shared" si="10"/>
        <v>750</v>
      </c>
      <c r="AC10" s="2">
        <f t="shared" si="11"/>
        <v>5000</v>
      </c>
      <c r="AD10" s="2">
        <f t="shared" si="0"/>
        <v>250</v>
      </c>
      <c r="AE10" s="13">
        <f t="shared" si="14"/>
        <v>47.987314469698227</v>
      </c>
      <c r="AF10" s="10">
        <f t="shared" si="15"/>
        <v>0.90909090909090906</v>
      </c>
      <c r="AG10" s="10">
        <f t="shared" si="16"/>
        <v>50.016305454545453</v>
      </c>
      <c r="AH10" s="10">
        <f t="shared" si="17"/>
        <v>11000</v>
      </c>
      <c r="AI10" s="10">
        <f t="shared" si="18"/>
        <v>13636363.636363637</v>
      </c>
      <c r="AJ10" s="10">
        <f t="shared" si="19"/>
        <v>229000.00000000003</v>
      </c>
      <c r="AK10" s="10">
        <f t="shared" si="20"/>
        <v>10629800000.000002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220000.00000000003</v>
      </c>
      <c r="T11" s="2">
        <f t="shared" si="2"/>
        <v>1800</v>
      </c>
      <c r="U11" s="2">
        <f t="shared" si="3"/>
        <v>20000</v>
      </c>
      <c r="V11" s="2">
        <f t="shared" si="4"/>
        <v>2200</v>
      </c>
      <c r="W11" s="2">
        <f t="shared" si="5"/>
        <v>180000</v>
      </c>
      <c r="X11" s="2">
        <f t="shared" si="6"/>
        <v>20000</v>
      </c>
      <c r="Y11" s="2">
        <f t="shared" si="7"/>
        <v>50</v>
      </c>
      <c r="Z11" s="2">
        <f t="shared" si="8"/>
        <v>55.000000000000007</v>
      </c>
      <c r="AA11" s="2">
        <f t="shared" si="9"/>
        <v>4500</v>
      </c>
      <c r="AB11" s="2">
        <f t="shared" si="10"/>
        <v>250</v>
      </c>
      <c r="AC11" s="2">
        <f t="shared" si="11"/>
        <v>10000</v>
      </c>
      <c r="AD11" s="2">
        <f t="shared" si="0"/>
        <v>250</v>
      </c>
      <c r="AE11" s="13">
        <f t="shared" si="14"/>
        <v>54.094484084330951</v>
      </c>
      <c r="AF11" s="10">
        <f t="shared" si="15"/>
        <v>0.90909090909090906</v>
      </c>
      <c r="AG11" s="10">
        <f t="shared" si="16"/>
        <v>55.008720000000004</v>
      </c>
      <c r="AH11" s="10">
        <f t="shared" si="17"/>
        <v>12200</v>
      </c>
      <c r="AI11" s="10">
        <f t="shared" si="18"/>
        <v>5000000</v>
      </c>
      <c r="AJ11" s="10">
        <f t="shared" si="19"/>
        <v>190000</v>
      </c>
      <c r="AK11" s="10">
        <f t="shared" si="20"/>
        <v>4855610000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180000</v>
      </c>
      <c r="T12" s="2">
        <f t="shared" si="2"/>
        <v>2200</v>
      </c>
      <c r="U12" s="2">
        <f t="shared" si="3"/>
        <v>20000</v>
      </c>
      <c r="V12" s="2">
        <f t="shared" si="4"/>
        <v>1800</v>
      </c>
      <c r="W12" s="2">
        <f t="shared" si="5"/>
        <v>220000.00000000003</v>
      </c>
      <c r="X12" s="2">
        <f t="shared" si="6"/>
        <v>20000</v>
      </c>
      <c r="Y12" s="2">
        <f t="shared" si="7"/>
        <v>55.000000000000007</v>
      </c>
      <c r="Z12" s="2">
        <f t="shared" si="8"/>
        <v>50</v>
      </c>
      <c r="AA12" s="2">
        <f t="shared" si="9"/>
        <v>4500</v>
      </c>
      <c r="AB12" s="2">
        <f t="shared" si="10"/>
        <v>750</v>
      </c>
      <c r="AC12" s="2">
        <f t="shared" si="11"/>
        <v>10000</v>
      </c>
      <c r="AD12" s="2">
        <f t="shared" si="0"/>
        <v>250</v>
      </c>
      <c r="AE12" s="13">
        <f t="shared" si="14"/>
        <v>58.647100841535007</v>
      </c>
      <c r="AF12" s="10">
        <f t="shared" si="15"/>
        <v>0.90909090909090906</v>
      </c>
      <c r="AG12" s="10">
        <f t="shared" si="16"/>
        <v>50.007425454545455</v>
      </c>
      <c r="AH12" s="10">
        <f t="shared" si="17"/>
        <v>11800</v>
      </c>
      <c r="AI12" s="10">
        <f t="shared" si="18"/>
        <v>12272727.272727273</v>
      </c>
      <c r="AJ12" s="10">
        <f t="shared" si="19"/>
        <v>230000.00000000003</v>
      </c>
      <c r="AK12" s="10">
        <f t="shared" si="20"/>
        <v>12701549000.000004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200000</v>
      </c>
      <c r="T13" s="2">
        <f t="shared" si="2"/>
        <v>1800</v>
      </c>
      <c r="U13" s="2">
        <f t="shared" si="3"/>
        <v>22000</v>
      </c>
      <c r="V13" s="2">
        <f t="shared" si="4"/>
        <v>2000</v>
      </c>
      <c r="W13" s="2">
        <f t="shared" si="5"/>
        <v>180000</v>
      </c>
      <c r="X13" s="2">
        <f t="shared" si="6"/>
        <v>22000</v>
      </c>
      <c r="Y13" s="2">
        <f t="shared" si="7"/>
        <v>45</v>
      </c>
      <c r="Z13" s="2">
        <f t="shared" si="8"/>
        <v>55.000000000000007</v>
      </c>
      <c r="AA13" s="2">
        <f t="shared" si="9"/>
        <v>5000</v>
      </c>
      <c r="AB13" s="2">
        <f t="shared" si="10"/>
        <v>250</v>
      </c>
      <c r="AC13" s="2">
        <f t="shared" si="11"/>
        <v>15000</v>
      </c>
      <c r="AD13" s="2">
        <f t="shared" si="0"/>
        <v>250</v>
      </c>
      <c r="AE13" s="13">
        <f t="shared" si="14"/>
        <v>49.007651602553793</v>
      </c>
      <c r="AF13" s="10">
        <f t="shared" si="15"/>
        <v>0.90909090909090906</v>
      </c>
      <c r="AG13" s="10">
        <f t="shared" si="16"/>
        <v>55.005328484848491</v>
      </c>
      <c r="AH13" s="10">
        <f t="shared" si="17"/>
        <v>13000</v>
      </c>
      <c r="AI13" s="10">
        <f t="shared" si="18"/>
        <v>4545454.5454545459</v>
      </c>
      <c r="AJ13" s="10">
        <f t="shared" si="19"/>
        <v>191000</v>
      </c>
      <c r="AK13" s="10">
        <f t="shared" si="20"/>
        <v>4787180000</v>
      </c>
      <c r="AL13" s="10">
        <f t="shared" si="21"/>
        <v>45.6</v>
      </c>
      <c r="AM13" s="12"/>
      <c r="AN13" s="26" t="s">
        <v>53</v>
      </c>
      <c r="AO13" s="12">
        <f>10*LOG((AP4-AQ5)/AO6/AQ5)</f>
        <v>21.786558612212403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220000.00000000003</v>
      </c>
      <c r="T14" s="2">
        <f t="shared" si="2"/>
        <v>2000</v>
      </c>
      <c r="U14" s="2">
        <f t="shared" si="3"/>
        <v>18000</v>
      </c>
      <c r="V14" s="2">
        <f t="shared" si="4"/>
        <v>2200</v>
      </c>
      <c r="W14" s="2">
        <f t="shared" si="5"/>
        <v>200000</v>
      </c>
      <c r="X14" s="2">
        <f t="shared" si="6"/>
        <v>18000</v>
      </c>
      <c r="Y14" s="2">
        <f t="shared" si="7"/>
        <v>50</v>
      </c>
      <c r="Z14" s="2">
        <f t="shared" si="8"/>
        <v>45</v>
      </c>
      <c r="AA14" s="2">
        <f t="shared" si="9"/>
        <v>5500</v>
      </c>
      <c r="AB14" s="2">
        <f t="shared" si="10"/>
        <v>500</v>
      </c>
      <c r="AC14" s="2">
        <f t="shared" si="11"/>
        <v>5000</v>
      </c>
      <c r="AD14" s="2">
        <f t="shared" si="0"/>
        <v>250</v>
      </c>
      <c r="AE14" s="13">
        <f t="shared" si="14"/>
        <v>53.506090400104071</v>
      </c>
      <c r="AF14" s="10">
        <f t="shared" si="15"/>
        <v>0.90909090909090906</v>
      </c>
      <c r="AG14" s="10">
        <f t="shared" si="16"/>
        <v>45.017600000000002</v>
      </c>
      <c r="AH14" s="10">
        <f t="shared" si="17"/>
        <v>11200</v>
      </c>
      <c r="AI14" s="10">
        <f t="shared" si="18"/>
        <v>10000000</v>
      </c>
      <c r="AJ14" s="10">
        <f t="shared" si="19"/>
        <v>209000</v>
      </c>
      <c r="AK14" s="10">
        <f t="shared" si="20"/>
        <v>7856810000</v>
      </c>
      <c r="AL14" s="10">
        <f t="shared" si="21"/>
        <v>50.6</v>
      </c>
      <c r="AM14" s="12"/>
      <c r="AN14" s="26" t="s">
        <v>54</v>
      </c>
      <c r="AO14" s="12">
        <f>10*LOG((AP4-AQ5)/AO6)</f>
        <v>34.604283595098188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200000</v>
      </c>
      <c r="T15" s="2">
        <f t="shared" si="2"/>
        <v>2200</v>
      </c>
      <c r="U15" s="2">
        <f t="shared" si="3"/>
        <v>18000</v>
      </c>
      <c r="V15" s="2">
        <f t="shared" si="4"/>
        <v>2200</v>
      </c>
      <c r="W15" s="2">
        <f t="shared" si="5"/>
        <v>200000</v>
      </c>
      <c r="X15" s="2">
        <f t="shared" si="6"/>
        <v>18000</v>
      </c>
      <c r="Y15" s="2">
        <f t="shared" si="7"/>
        <v>55.000000000000007</v>
      </c>
      <c r="Z15" s="2">
        <f t="shared" si="8"/>
        <v>55.000000000000007</v>
      </c>
      <c r="AA15" s="2">
        <f t="shared" si="9"/>
        <v>5000</v>
      </c>
      <c r="AB15" s="2">
        <f t="shared" si="10"/>
        <v>250</v>
      </c>
      <c r="AC15" s="2">
        <f t="shared" si="11"/>
        <v>10000</v>
      </c>
      <c r="AD15" s="2">
        <f t="shared" si="0"/>
        <v>500</v>
      </c>
      <c r="AE15" s="13">
        <f t="shared" si="14"/>
        <v>58.84328807042727</v>
      </c>
      <c r="AF15" s="10">
        <f t="shared" si="15"/>
        <v>0.91743119266055051</v>
      </c>
      <c r="AG15" s="10">
        <f t="shared" si="16"/>
        <v>55.003742752293583</v>
      </c>
      <c r="AH15" s="10">
        <f t="shared" si="17"/>
        <v>11200</v>
      </c>
      <c r="AI15" s="10">
        <f t="shared" si="18"/>
        <v>4128440.3669724772</v>
      </c>
      <c r="AJ15" s="10">
        <f t="shared" si="19"/>
        <v>209000</v>
      </c>
      <c r="AK15" s="10">
        <f t="shared" si="20"/>
        <v>5380661000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220000.00000000003</v>
      </c>
      <c r="T16" s="2">
        <f t="shared" si="2"/>
        <v>1800</v>
      </c>
      <c r="U16" s="2">
        <f t="shared" si="3"/>
        <v>20000</v>
      </c>
      <c r="V16" s="2">
        <f t="shared" si="4"/>
        <v>1800</v>
      </c>
      <c r="W16" s="2">
        <f t="shared" si="5"/>
        <v>220000.00000000003</v>
      </c>
      <c r="X16" s="2">
        <f t="shared" si="6"/>
        <v>20000</v>
      </c>
      <c r="Y16" s="2">
        <f t="shared" si="7"/>
        <v>45</v>
      </c>
      <c r="Z16" s="2">
        <f t="shared" si="8"/>
        <v>45</v>
      </c>
      <c r="AA16" s="2">
        <f t="shared" si="9"/>
        <v>5500</v>
      </c>
      <c r="AB16" s="2">
        <f t="shared" si="10"/>
        <v>500</v>
      </c>
      <c r="AC16" s="2">
        <f t="shared" si="11"/>
        <v>15000</v>
      </c>
      <c r="AD16" s="2">
        <f t="shared" si="0"/>
        <v>500</v>
      </c>
      <c r="AE16" s="13">
        <f t="shared" si="14"/>
        <v>48.171744070234453</v>
      </c>
      <c r="AF16" s="10">
        <f t="shared" si="15"/>
        <v>0.91666666666666663</v>
      </c>
      <c r="AG16" s="10">
        <f t="shared" si="16"/>
        <v>45.002684444444448</v>
      </c>
      <c r="AH16" s="10">
        <f t="shared" si="17"/>
        <v>11800</v>
      </c>
      <c r="AI16" s="10">
        <f t="shared" si="18"/>
        <v>9166666.6666666679</v>
      </c>
      <c r="AJ16" s="10">
        <f t="shared" si="19"/>
        <v>230000.00000000003</v>
      </c>
      <c r="AK16" s="10">
        <f t="shared" si="20"/>
        <v>8165381000.0000019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27">
        <v>14</v>
      </c>
      <c r="BD16" s="27">
        <v>2</v>
      </c>
      <c r="BE16" s="27">
        <v>3</v>
      </c>
      <c r="BF16" s="27">
        <v>1</v>
      </c>
      <c r="BG16" s="27">
        <v>2</v>
      </c>
      <c r="BH16" s="27">
        <v>1</v>
      </c>
      <c r="BI16" s="27">
        <v>3</v>
      </c>
      <c r="BJ16" s="27">
        <v>2</v>
      </c>
      <c r="BK16" s="27">
        <v>1</v>
      </c>
      <c r="BL16" s="27">
        <v>1</v>
      </c>
      <c r="BM16" s="27">
        <v>3</v>
      </c>
      <c r="BN16" s="27">
        <v>2</v>
      </c>
      <c r="BO16" s="27">
        <v>3</v>
      </c>
      <c r="BP16" s="27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180000</v>
      </c>
      <c r="T17" s="2">
        <f t="shared" si="2"/>
        <v>2000</v>
      </c>
      <c r="U17" s="2">
        <f t="shared" si="3"/>
        <v>22000</v>
      </c>
      <c r="V17" s="2">
        <f t="shared" si="4"/>
        <v>2000</v>
      </c>
      <c r="W17" s="2">
        <f t="shared" si="5"/>
        <v>180000</v>
      </c>
      <c r="X17" s="2">
        <f t="shared" si="6"/>
        <v>22000</v>
      </c>
      <c r="Y17" s="2">
        <f t="shared" si="7"/>
        <v>50</v>
      </c>
      <c r="Z17" s="2">
        <f t="shared" si="8"/>
        <v>50</v>
      </c>
      <c r="AA17" s="2">
        <f t="shared" si="9"/>
        <v>4500</v>
      </c>
      <c r="AB17" s="2">
        <f t="shared" si="10"/>
        <v>750</v>
      </c>
      <c r="AC17" s="2">
        <f t="shared" si="11"/>
        <v>5000</v>
      </c>
      <c r="AD17" s="2">
        <f t="shared" si="0"/>
        <v>500</v>
      </c>
      <c r="AE17" s="13">
        <f t="shared" si="14"/>
        <v>54.213771292648659</v>
      </c>
      <c r="AF17" s="10">
        <f t="shared" si="15"/>
        <v>0.8910891089108911</v>
      </c>
      <c r="AG17" s="10">
        <f t="shared" si="16"/>
        <v>50.008641584158418</v>
      </c>
      <c r="AH17" s="10">
        <f t="shared" si="17"/>
        <v>13000</v>
      </c>
      <c r="AI17" s="10">
        <f t="shared" si="18"/>
        <v>14702970.297029704</v>
      </c>
      <c r="AJ17" s="10">
        <f t="shared" si="19"/>
        <v>191000</v>
      </c>
      <c r="AK17" s="10">
        <f t="shared" si="20"/>
        <v>10143200000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200000</v>
      </c>
      <c r="T18" s="2">
        <f t="shared" si="2"/>
        <v>2200</v>
      </c>
      <c r="U18" s="2">
        <f t="shared" si="3"/>
        <v>20000</v>
      </c>
      <c r="V18" s="2">
        <f t="shared" si="4"/>
        <v>1800</v>
      </c>
      <c r="W18" s="2">
        <f t="shared" si="5"/>
        <v>180000</v>
      </c>
      <c r="X18" s="2">
        <f t="shared" si="6"/>
        <v>22000</v>
      </c>
      <c r="Y18" s="2">
        <f t="shared" si="7"/>
        <v>50</v>
      </c>
      <c r="Z18" s="2">
        <f t="shared" si="8"/>
        <v>55.000000000000007</v>
      </c>
      <c r="AA18" s="2">
        <f t="shared" si="9"/>
        <v>5500</v>
      </c>
      <c r="AB18" s="2">
        <f t="shared" si="10"/>
        <v>500</v>
      </c>
      <c r="AC18" s="2">
        <f t="shared" si="11"/>
        <v>5000</v>
      </c>
      <c r="AD18" s="2">
        <f t="shared" si="0"/>
        <v>500</v>
      </c>
      <c r="AE18" s="13">
        <f t="shared" si="14"/>
        <v>54.224446999745176</v>
      </c>
      <c r="AF18" s="10">
        <f t="shared" si="15"/>
        <v>0.91743119266055051</v>
      </c>
      <c r="AG18" s="10">
        <f t="shared" si="16"/>
        <v>55.007485504587166</v>
      </c>
      <c r="AH18" s="10">
        <f t="shared" si="17"/>
        <v>12800</v>
      </c>
      <c r="AI18" s="10">
        <f t="shared" si="18"/>
        <v>8256880.7339449544</v>
      </c>
      <c r="AJ18" s="10">
        <f t="shared" si="19"/>
        <v>191000</v>
      </c>
      <c r="AK18" s="10">
        <f t="shared" si="20"/>
        <v>7549990000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220000.00000000003</v>
      </c>
      <c r="T19" s="2">
        <f t="shared" si="2"/>
        <v>1800</v>
      </c>
      <c r="U19" s="2">
        <f t="shared" si="3"/>
        <v>22000</v>
      </c>
      <c r="V19" s="2">
        <f t="shared" si="4"/>
        <v>2000</v>
      </c>
      <c r="W19" s="2">
        <f t="shared" si="5"/>
        <v>200000</v>
      </c>
      <c r="X19" s="2">
        <f t="shared" si="6"/>
        <v>18000</v>
      </c>
      <c r="Y19" s="2">
        <f t="shared" si="7"/>
        <v>55.000000000000007</v>
      </c>
      <c r="Z19" s="2">
        <f t="shared" si="8"/>
        <v>45</v>
      </c>
      <c r="AA19" s="2">
        <f t="shared" si="9"/>
        <v>4500</v>
      </c>
      <c r="AB19" s="2">
        <f t="shared" si="10"/>
        <v>750</v>
      </c>
      <c r="AC19" s="2">
        <f t="shared" si="11"/>
        <v>10000</v>
      </c>
      <c r="AD19" s="2">
        <f t="shared" si="0"/>
        <v>500</v>
      </c>
      <c r="AE19" s="13">
        <f t="shared" si="14"/>
        <v>58.707930459179053</v>
      </c>
      <c r="AF19" s="10">
        <f t="shared" si="15"/>
        <v>0.91666666666666663</v>
      </c>
      <c r="AG19" s="10">
        <f t="shared" si="16"/>
        <v>45.004026666666668</v>
      </c>
      <c r="AH19" s="10">
        <f t="shared" si="17"/>
        <v>11000</v>
      </c>
      <c r="AI19" s="10">
        <f t="shared" si="18"/>
        <v>13750000</v>
      </c>
      <c r="AJ19" s="10">
        <f t="shared" si="19"/>
        <v>209000</v>
      </c>
      <c r="AK19" s="10">
        <f t="shared" si="20"/>
        <v>11386100000.000002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180000</v>
      </c>
      <c r="T20" s="2">
        <f t="shared" si="2"/>
        <v>2000</v>
      </c>
      <c r="U20" s="2">
        <f t="shared" si="3"/>
        <v>18000</v>
      </c>
      <c r="V20" s="2">
        <f t="shared" si="4"/>
        <v>2200</v>
      </c>
      <c r="W20" s="2">
        <f t="shared" si="5"/>
        <v>220000.00000000003</v>
      </c>
      <c r="X20" s="2">
        <f t="shared" si="6"/>
        <v>20000</v>
      </c>
      <c r="Y20" s="2">
        <f t="shared" si="7"/>
        <v>45</v>
      </c>
      <c r="Z20" s="2">
        <f t="shared" si="8"/>
        <v>50</v>
      </c>
      <c r="AA20" s="2">
        <f t="shared" si="9"/>
        <v>5000</v>
      </c>
      <c r="AB20" s="2">
        <f t="shared" si="10"/>
        <v>250</v>
      </c>
      <c r="AC20" s="2">
        <f t="shared" si="11"/>
        <v>15000</v>
      </c>
      <c r="AD20" s="2">
        <f t="shared" si="0"/>
        <v>500</v>
      </c>
      <c r="AE20" s="13">
        <f t="shared" si="14"/>
        <v>48.289774427298291</v>
      </c>
      <c r="AF20" s="10">
        <f t="shared" si="15"/>
        <v>0.8910891089108911</v>
      </c>
      <c r="AG20" s="10">
        <f t="shared" si="16"/>
        <v>50.002880528052806</v>
      </c>
      <c r="AH20" s="10">
        <f t="shared" si="17"/>
        <v>12200</v>
      </c>
      <c r="AI20" s="10">
        <f t="shared" si="18"/>
        <v>4900990.0990099013</v>
      </c>
      <c r="AJ20" s="10">
        <f t="shared" si="19"/>
        <v>230000.00000000003</v>
      </c>
      <c r="AK20" s="10">
        <f t="shared" si="20"/>
        <v>5541649000.000001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14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200000</v>
      </c>
      <c r="T21" s="2">
        <f t="shared" si="2"/>
        <v>1800</v>
      </c>
      <c r="U21" s="2">
        <f t="shared" si="3"/>
        <v>22000</v>
      </c>
      <c r="V21" s="2">
        <f t="shared" si="4"/>
        <v>2200</v>
      </c>
      <c r="W21" s="2">
        <f t="shared" si="5"/>
        <v>220000.00000000003</v>
      </c>
      <c r="X21" s="2">
        <f t="shared" si="6"/>
        <v>18000</v>
      </c>
      <c r="Y21" s="2">
        <f t="shared" si="7"/>
        <v>50</v>
      </c>
      <c r="Z21" s="2">
        <f t="shared" si="8"/>
        <v>50</v>
      </c>
      <c r="AA21" s="2">
        <f t="shared" si="9"/>
        <v>4500</v>
      </c>
      <c r="AB21" s="2">
        <f t="shared" si="10"/>
        <v>500</v>
      </c>
      <c r="AC21" s="2">
        <f t="shared" si="11"/>
        <v>15000</v>
      </c>
      <c r="AD21" s="2">
        <f t="shared" si="0"/>
        <v>500</v>
      </c>
      <c r="AE21" s="13">
        <f t="shared" si="14"/>
        <v>53.30962755476164</v>
      </c>
      <c r="AF21" s="10">
        <f t="shared" si="15"/>
        <v>0.91743119266055051</v>
      </c>
      <c r="AG21" s="10">
        <f t="shared" si="16"/>
        <v>50.002441834862388</v>
      </c>
      <c r="AH21" s="10">
        <f t="shared" si="17"/>
        <v>11200</v>
      </c>
      <c r="AI21" s="10">
        <f t="shared" si="18"/>
        <v>8256880.7339449544</v>
      </c>
      <c r="AJ21" s="10">
        <f t="shared" si="19"/>
        <v>229000.00000000003</v>
      </c>
      <c r="AK21" s="10">
        <f t="shared" si="20"/>
        <v>8581810000.0000019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LOOKUP(BD16,$AY$3:$BA$3,AY4:BA4)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220000.00000000003</v>
      </c>
      <c r="T22" s="2">
        <f t="shared" si="2"/>
        <v>2000</v>
      </c>
      <c r="U22" s="2">
        <f t="shared" si="3"/>
        <v>18000</v>
      </c>
      <c r="V22" s="2">
        <f t="shared" si="4"/>
        <v>1800</v>
      </c>
      <c r="W22" s="2">
        <f t="shared" si="5"/>
        <v>180000</v>
      </c>
      <c r="X22" s="2">
        <f t="shared" si="6"/>
        <v>20000</v>
      </c>
      <c r="Y22" s="2">
        <f t="shared" si="7"/>
        <v>55.000000000000007</v>
      </c>
      <c r="Z22" s="2">
        <f t="shared" si="8"/>
        <v>55.000000000000007</v>
      </c>
      <c r="AA22" s="2">
        <f t="shared" si="9"/>
        <v>5000</v>
      </c>
      <c r="AB22" s="2">
        <f t="shared" si="10"/>
        <v>750</v>
      </c>
      <c r="AC22" s="2">
        <f t="shared" si="11"/>
        <v>5000</v>
      </c>
      <c r="AD22" s="2">
        <f t="shared" si="0"/>
        <v>500</v>
      </c>
      <c r="AE22" s="13">
        <f t="shared" si="14"/>
        <v>59.22171970376381</v>
      </c>
      <c r="AF22" s="10">
        <f t="shared" si="15"/>
        <v>0.91666666666666663</v>
      </c>
      <c r="AG22" s="10">
        <f t="shared" si="16"/>
        <v>55.00813333333334</v>
      </c>
      <c r="AH22" s="10">
        <f t="shared" si="17"/>
        <v>11800</v>
      </c>
      <c r="AI22" s="10">
        <f t="shared" si="18"/>
        <v>13750000</v>
      </c>
      <c r="AJ22" s="10">
        <f t="shared" si="19"/>
        <v>190000</v>
      </c>
      <c r="AK22" s="10">
        <f t="shared" si="20"/>
        <v>10577349000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LOOKUP(BE16,$AY$3:$BA$3,AY5:BA5)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180000</v>
      </c>
      <c r="T23" s="2">
        <f t="shared" si="2"/>
        <v>2200</v>
      </c>
      <c r="U23" s="2">
        <f t="shared" si="3"/>
        <v>20000</v>
      </c>
      <c r="V23" s="2">
        <f t="shared" si="4"/>
        <v>2000</v>
      </c>
      <c r="W23" s="2">
        <f t="shared" si="5"/>
        <v>200000</v>
      </c>
      <c r="X23" s="2">
        <f t="shared" si="6"/>
        <v>22000</v>
      </c>
      <c r="Y23" s="2">
        <f t="shared" si="7"/>
        <v>45</v>
      </c>
      <c r="Z23" s="2">
        <f t="shared" si="8"/>
        <v>45</v>
      </c>
      <c r="AA23" s="2">
        <f t="shared" si="9"/>
        <v>5500</v>
      </c>
      <c r="AB23" s="2">
        <f t="shared" si="10"/>
        <v>250</v>
      </c>
      <c r="AC23" s="2">
        <f t="shared" si="11"/>
        <v>10000</v>
      </c>
      <c r="AD23" s="2">
        <f t="shared" si="0"/>
        <v>500</v>
      </c>
      <c r="AE23" s="13">
        <f t="shared" si="14"/>
        <v>48.694369817315497</v>
      </c>
      <c r="AF23" s="10">
        <f t="shared" si="15"/>
        <v>0.8910891089108911</v>
      </c>
      <c r="AG23" s="10">
        <f t="shared" si="16"/>
        <v>45.004360792079211</v>
      </c>
      <c r="AH23" s="10">
        <f t="shared" si="17"/>
        <v>13000</v>
      </c>
      <c r="AI23" s="10">
        <f t="shared" si="18"/>
        <v>4900990.0990099013</v>
      </c>
      <c r="AJ23" s="10">
        <f t="shared" si="19"/>
        <v>211000</v>
      </c>
      <c r="AK23" s="10">
        <f t="shared" si="20"/>
        <v>5273080000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LOOKUP(BF16,$AY$3:$BA$3,AY6:BA6)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200000</v>
      </c>
      <c r="T24" s="2">
        <f t="shared" si="2"/>
        <v>2000</v>
      </c>
      <c r="U24" s="2">
        <f t="shared" si="3"/>
        <v>22000</v>
      </c>
      <c r="V24" s="2">
        <f t="shared" si="4"/>
        <v>2200</v>
      </c>
      <c r="W24" s="2">
        <f t="shared" si="5"/>
        <v>180000</v>
      </c>
      <c r="X24" s="2">
        <f t="shared" si="6"/>
        <v>20000</v>
      </c>
      <c r="Y24" s="2">
        <f t="shared" si="7"/>
        <v>45</v>
      </c>
      <c r="Z24" s="2">
        <f t="shared" si="8"/>
        <v>45</v>
      </c>
      <c r="AA24" s="2">
        <f t="shared" si="9"/>
        <v>5500</v>
      </c>
      <c r="AB24" s="2">
        <f t="shared" si="10"/>
        <v>750</v>
      </c>
      <c r="AC24" s="2">
        <f t="shared" si="11"/>
        <v>10000</v>
      </c>
      <c r="AD24" s="2">
        <f t="shared" si="0"/>
        <v>500</v>
      </c>
      <c r="AE24" s="13">
        <f t="shared" si="14"/>
        <v>48.758527021780957</v>
      </c>
      <c r="AF24" s="10">
        <f t="shared" si="15"/>
        <v>0.91743119266055051</v>
      </c>
      <c r="AG24" s="10">
        <f t="shared" si="16"/>
        <v>45.003702752293577</v>
      </c>
      <c r="AH24" s="10">
        <f t="shared" si="17"/>
        <v>12200</v>
      </c>
      <c r="AI24" s="10">
        <f t="shared" si="18"/>
        <v>12385321.100917431</v>
      </c>
      <c r="AJ24" s="10">
        <f t="shared" si="19"/>
        <v>190000</v>
      </c>
      <c r="AK24" s="10">
        <f t="shared" si="20"/>
        <v>9151349000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LOOKUP(BG16,$AY$3:$BA$3,AY7:BA7)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220000.00000000003</v>
      </c>
      <c r="T25" s="2">
        <f t="shared" si="2"/>
        <v>2200</v>
      </c>
      <c r="U25" s="2">
        <f t="shared" si="3"/>
        <v>18000</v>
      </c>
      <c r="V25" s="2">
        <f t="shared" si="4"/>
        <v>1800</v>
      </c>
      <c r="W25" s="2">
        <f t="shared" si="5"/>
        <v>200000</v>
      </c>
      <c r="X25" s="2">
        <f t="shared" si="6"/>
        <v>22000</v>
      </c>
      <c r="Y25" s="2">
        <f t="shared" si="7"/>
        <v>50</v>
      </c>
      <c r="Z25" s="2">
        <f t="shared" si="8"/>
        <v>50</v>
      </c>
      <c r="AA25" s="2">
        <f t="shared" si="9"/>
        <v>4500</v>
      </c>
      <c r="AB25" s="2">
        <f t="shared" si="10"/>
        <v>250</v>
      </c>
      <c r="AC25" s="2">
        <f t="shared" si="11"/>
        <v>15000</v>
      </c>
      <c r="AD25" s="2">
        <f t="shared" si="0"/>
        <v>500</v>
      </c>
      <c r="AE25" s="13">
        <f t="shared" si="14"/>
        <v>53.958678092625078</v>
      </c>
      <c r="AF25" s="10">
        <f t="shared" si="15"/>
        <v>0.91666666666666663</v>
      </c>
      <c r="AG25" s="10">
        <f t="shared" si="16"/>
        <v>50.002737777777774</v>
      </c>
      <c r="AH25" s="10">
        <f t="shared" si="17"/>
        <v>12800</v>
      </c>
      <c r="AI25" s="10">
        <f t="shared" si="18"/>
        <v>4583333.333333334</v>
      </c>
      <c r="AJ25" s="10">
        <f t="shared" si="19"/>
        <v>211000</v>
      </c>
      <c r="AK25" s="10">
        <f t="shared" si="20"/>
        <v>5509490000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LOOKUP(BH16,$AY$3:$BA$3,AY8:BA8)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180000</v>
      </c>
      <c r="T26" s="2">
        <f t="shared" si="2"/>
        <v>1800</v>
      </c>
      <c r="U26" s="2">
        <f t="shared" si="3"/>
        <v>20000</v>
      </c>
      <c r="V26" s="2">
        <f t="shared" si="4"/>
        <v>2000</v>
      </c>
      <c r="W26" s="2">
        <f t="shared" si="5"/>
        <v>220000.00000000003</v>
      </c>
      <c r="X26" s="2">
        <f t="shared" si="6"/>
        <v>18000</v>
      </c>
      <c r="Y26" s="2">
        <f t="shared" si="7"/>
        <v>55.000000000000007</v>
      </c>
      <c r="Z26" s="2">
        <f t="shared" si="8"/>
        <v>55.000000000000007</v>
      </c>
      <c r="AA26" s="2">
        <f t="shared" si="9"/>
        <v>5000</v>
      </c>
      <c r="AB26" s="2">
        <f t="shared" si="10"/>
        <v>500</v>
      </c>
      <c r="AC26" s="2">
        <f t="shared" si="11"/>
        <v>5000</v>
      </c>
      <c r="AD26" s="2">
        <f t="shared" si="0"/>
        <v>500</v>
      </c>
      <c r="AE26" s="13">
        <f t="shared" si="14"/>
        <v>58.431063898384231</v>
      </c>
      <c r="AF26" s="10">
        <f t="shared" si="15"/>
        <v>0.8910891089108911</v>
      </c>
      <c r="AG26" s="10">
        <f t="shared" si="16"/>
        <v>55.008561584158421</v>
      </c>
      <c r="AH26" s="10">
        <f t="shared" si="17"/>
        <v>11000</v>
      </c>
      <c r="AI26" s="10">
        <f t="shared" si="18"/>
        <v>9801980.1980198026</v>
      </c>
      <c r="AJ26" s="10">
        <f t="shared" si="19"/>
        <v>229000.00000000003</v>
      </c>
      <c r="AK26" s="10">
        <f t="shared" si="20"/>
        <v>9132200000.0000019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LOOKUP(BI16,$AY$3:$BA$3,AY9:BA9)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220000.00000000003</v>
      </c>
      <c r="T27" s="2">
        <f t="shared" si="2"/>
        <v>2000</v>
      </c>
      <c r="U27" s="2">
        <f t="shared" si="3"/>
        <v>18000</v>
      </c>
      <c r="V27" s="2">
        <f t="shared" si="4"/>
        <v>2000</v>
      </c>
      <c r="W27" s="2">
        <f t="shared" si="5"/>
        <v>220000.00000000003</v>
      </c>
      <c r="X27" s="2">
        <f t="shared" si="6"/>
        <v>22000</v>
      </c>
      <c r="Y27" s="2">
        <f t="shared" si="7"/>
        <v>45</v>
      </c>
      <c r="Z27" s="2">
        <f t="shared" si="8"/>
        <v>55.000000000000007</v>
      </c>
      <c r="AA27" s="2">
        <f t="shared" si="9"/>
        <v>4500</v>
      </c>
      <c r="AB27" s="2">
        <f t="shared" si="10"/>
        <v>500</v>
      </c>
      <c r="AC27" s="2">
        <f t="shared" si="11"/>
        <v>10000</v>
      </c>
      <c r="AD27" s="2">
        <f t="shared" si="0"/>
        <v>750</v>
      </c>
      <c r="AE27" s="13">
        <f t="shared" si="14"/>
        <v>48.423281452565043</v>
      </c>
      <c r="AF27" s="10">
        <f t="shared" si="15"/>
        <v>0.92436974789915971</v>
      </c>
      <c r="AG27" s="10">
        <f t="shared" si="16"/>
        <v>55.002485154061631</v>
      </c>
      <c r="AH27" s="10">
        <f t="shared" si="17"/>
        <v>13000</v>
      </c>
      <c r="AI27" s="10">
        <f t="shared" si="18"/>
        <v>8319327.7310924372</v>
      </c>
      <c r="AJ27" s="10">
        <f t="shared" si="19"/>
        <v>231000.00000000003</v>
      </c>
      <c r="AK27" s="10">
        <f t="shared" si="20"/>
        <v>8503980000.0000019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LOOKUP(BJ16,$AY$3:$BA$3,AY10:BA10)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180000</v>
      </c>
      <c r="T28" s="2">
        <f t="shared" si="2"/>
        <v>2200</v>
      </c>
      <c r="U28" s="2">
        <f t="shared" si="3"/>
        <v>20000</v>
      </c>
      <c r="V28" s="2">
        <f t="shared" si="4"/>
        <v>2200</v>
      </c>
      <c r="W28" s="2">
        <f t="shared" si="5"/>
        <v>180000</v>
      </c>
      <c r="X28" s="2">
        <f t="shared" si="6"/>
        <v>18000</v>
      </c>
      <c r="Y28" s="2">
        <f t="shared" si="7"/>
        <v>50</v>
      </c>
      <c r="Z28" s="2">
        <f t="shared" si="8"/>
        <v>45</v>
      </c>
      <c r="AA28" s="2">
        <f t="shared" si="9"/>
        <v>5000</v>
      </c>
      <c r="AB28" s="2">
        <f t="shared" si="10"/>
        <v>750</v>
      </c>
      <c r="AC28" s="2">
        <f t="shared" si="11"/>
        <v>15000</v>
      </c>
      <c r="AD28" s="2">
        <f t="shared" si="0"/>
        <v>750</v>
      </c>
      <c r="AE28" s="13">
        <f t="shared" si="14"/>
        <v>53.788173259655181</v>
      </c>
      <c r="AF28" s="10">
        <f t="shared" si="15"/>
        <v>0.9</v>
      </c>
      <c r="AG28" s="10">
        <f t="shared" si="16"/>
        <v>45.001795555555553</v>
      </c>
      <c r="AH28" s="10">
        <f t="shared" si="17"/>
        <v>11200</v>
      </c>
      <c r="AI28" s="10">
        <f t="shared" si="18"/>
        <v>13500000</v>
      </c>
      <c r="AJ28" s="10">
        <f t="shared" si="19"/>
        <v>189000</v>
      </c>
      <c r="AK28" s="10">
        <f t="shared" si="20"/>
        <v>9634310000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LOOKUP(BK16,$AY$3:$BA$3,AY11:BA11)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200000</v>
      </c>
      <c r="T29" s="2">
        <f t="shared" si="2"/>
        <v>1800</v>
      </c>
      <c r="U29" s="2">
        <f t="shared" si="3"/>
        <v>22000</v>
      </c>
      <c r="V29" s="2">
        <f t="shared" si="4"/>
        <v>1800</v>
      </c>
      <c r="W29" s="2">
        <f t="shared" si="5"/>
        <v>200000</v>
      </c>
      <c r="X29" s="2">
        <f t="shared" si="6"/>
        <v>20000</v>
      </c>
      <c r="Y29" s="2">
        <f t="shared" si="7"/>
        <v>55.000000000000007</v>
      </c>
      <c r="Z29" s="2">
        <f t="shared" si="8"/>
        <v>50</v>
      </c>
      <c r="AA29" s="2">
        <f t="shared" si="9"/>
        <v>5500</v>
      </c>
      <c r="AB29" s="2">
        <f t="shared" si="10"/>
        <v>250</v>
      </c>
      <c r="AC29" s="2">
        <f t="shared" si="11"/>
        <v>5000</v>
      </c>
      <c r="AD29" s="2">
        <f t="shared" si="0"/>
        <v>750</v>
      </c>
      <c r="AE29" s="13">
        <f t="shared" si="14"/>
        <v>58.945682905620316</v>
      </c>
      <c r="AF29" s="10">
        <f t="shared" si="15"/>
        <v>0.90090090090090091</v>
      </c>
      <c r="AG29" s="10">
        <f t="shared" si="16"/>
        <v>50.005765285285285</v>
      </c>
      <c r="AH29" s="10">
        <f t="shared" si="17"/>
        <v>11800</v>
      </c>
      <c r="AI29" s="10">
        <f t="shared" si="18"/>
        <v>4954954.9549549548</v>
      </c>
      <c r="AJ29" s="10">
        <f t="shared" si="19"/>
        <v>210000</v>
      </c>
      <c r="AK29" s="10">
        <f t="shared" si="20"/>
        <v>5539949000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LOOKUP(BL16,$AY$3:$BA$3,AY12:BA12)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220000.00000000003</v>
      </c>
      <c r="T30" s="2">
        <f t="shared" si="2"/>
        <v>2000</v>
      </c>
      <c r="U30" s="2">
        <f t="shared" si="3"/>
        <v>20000</v>
      </c>
      <c r="V30" s="2">
        <f t="shared" si="4"/>
        <v>2000</v>
      </c>
      <c r="W30" s="2">
        <f t="shared" si="5"/>
        <v>180000</v>
      </c>
      <c r="X30" s="2">
        <f t="shared" si="6"/>
        <v>18000</v>
      </c>
      <c r="Y30" s="2">
        <f t="shared" si="7"/>
        <v>55.000000000000007</v>
      </c>
      <c r="Z30" s="2">
        <f t="shared" si="8"/>
        <v>50</v>
      </c>
      <c r="AA30" s="2">
        <f t="shared" si="9"/>
        <v>5500</v>
      </c>
      <c r="AB30" s="2">
        <f t="shared" si="10"/>
        <v>250</v>
      </c>
      <c r="AC30" s="2">
        <f t="shared" si="11"/>
        <v>15000</v>
      </c>
      <c r="AD30" s="2">
        <f t="shared" si="0"/>
        <v>750</v>
      </c>
      <c r="AE30" s="13">
        <f t="shared" si="14"/>
        <v>59.109752228869738</v>
      </c>
      <c r="AF30" s="10">
        <f t="shared" si="15"/>
        <v>0.92436974789915971</v>
      </c>
      <c r="AG30" s="10">
        <f t="shared" si="16"/>
        <v>50.001656769374414</v>
      </c>
      <c r="AH30" s="10">
        <f t="shared" si="17"/>
        <v>11000</v>
      </c>
      <c r="AI30" s="10">
        <f t="shared" si="18"/>
        <v>4159663.8655462186</v>
      </c>
      <c r="AJ30" s="10">
        <f t="shared" si="19"/>
        <v>189000</v>
      </c>
      <c r="AK30" s="10">
        <f t="shared" si="20"/>
        <v>4840000000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LOOKUP(BM16,$AY$3:$BA$3,AY13:BA13)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180000</v>
      </c>
      <c r="T31" s="2">
        <f t="shared" si="2"/>
        <v>2200</v>
      </c>
      <c r="U31" s="2">
        <f t="shared" si="3"/>
        <v>22000</v>
      </c>
      <c r="V31" s="2">
        <f t="shared" si="4"/>
        <v>2200</v>
      </c>
      <c r="W31" s="2">
        <f t="shared" si="5"/>
        <v>200000</v>
      </c>
      <c r="X31" s="2">
        <f t="shared" si="6"/>
        <v>20000</v>
      </c>
      <c r="Y31" s="2">
        <f t="shared" si="7"/>
        <v>45</v>
      </c>
      <c r="Z31" s="2">
        <f t="shared" si="8"/>
        <v>55.000000000000007</v>
      </c>
      <c r="AA31" s="2">
        <f t="shared" si="9"/>
        <v>4500</v>
      </c>
      <c r="AB31" s="2">
        <f t="shared" si="10"/>
        <v>500</v>
      </c>
      <c r="AC31" s="2">
        <f t="shared" si="11"/>
        <v>5000</v>
      </c>
      <c r="AD31" s="2">
        <f t="shared" si="0"/>
        <v>750</v>
      </c>
      <c r="AE31" s="13">
        <f t="shared" si="14"/>
        <v>48.468635484853124</v>
      </c>
      <c r="AF31" s="10">
        <f t="shared" si="15"/>
        <v>0.9</v>
      </c>
      <c r="AG31" s="10">
        <f t="shared" si="16"/>
        <v>55.005386666666674</v>
      </c>
      <c r="AH31" s="10">
        <f t="shared" si="17"/>
        <v>12200</v>
      </c>
      <c r="AI31" s="10">
        <f t="shared" si="18"/>
        <v>9000000</v>
      </c>
      <c r="AJ31" s="10">
        <f t="shared" si="19"/>
        <v>210000</v>
      </c>
      <c r="AK31" s="10">
        <f t="shared" si="20"/>
        <v>7571499000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LOOKUP(BN16,$AY$3:$BA$3,AY14:BA14)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200000</v>
      </c>
      <c r="T32" s="2">
        <f t="shared" si="2"/>
        <v>1800</v>
      </c>
      <c r="U32" s="2">
        <f t="shared" si="3"/>
        <v>18000</v>
      </c>
      <c r="V32" s="2">
        <f t="shared" si="4"/>
        <v>1800</v>
      </c>
      <c r="W32" s="2">
        <f t="shared" si="5"/>
        <v>220000.00000000003</v>
      </c>
      <c r="X32" s="2">
        <f t="shared" si="6"/>
        <v>22000</v>
      </c>
      <c r="Y32" s="2">
        <f t="shared" si="7"/>
        <v>50</v>
      </c>
      <c r="Z32" s="2">
        <f t="shared" si="8"/>
        <v>45</v>
      </c>
      <c r="AA32" s="2">
        <f t="shared" si="9"/>
        <v>5000</v>
      </c>
      <c r="AB32" s="2">
        <f t="shared" si="10"/>
        <v>750</v>
      </c>
      <c r="AC32" s="2">
        <f t="shared" si="11"/>
        <v>10000</v>
      </c>
      <c r="AD32" s="2">
        <f t="shared" si="0"/>
        <v>750</v>
      </c>
      <c r="AE32" s="13">
        <f t="shared" si="14"/>
        <v>53.582370253346141</v>
      </c>
      <c r="AF32" s="10">
        <f t="shared" si="15"/>
        <v>0.90090090090090091</v>
      </c>
      <c r="AG32" s="10">
        <f t="shared" si="16"/>
        <v>45.002882642642639</v>
      </c>
      <c r="AH32" s="10">
        <f t="shared" si="17"/>
        <v>12800</v>
      </c>
      <c r="AI32" s="10">
        <f t="shared" si="18"/>
        <v>14864864.864864865</v>
      </c>
      <c r="AJ32" s="10">
        <f t="shared" si="19"/>
        <v>231000.00000000003</v>
      </c>
      <c r="AK32" s="10">
        <f t="shared" si="20"/>
        <v>12111490000.000002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LOOKUP(BO16,$AY$3:$BA$3,AY15:BA15)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220000.00000000003</v>
      </c>
      <c r="T33" s="2">
        <f t="shared" si="2"/>
        <v>2200</v>
      </c>
      <c r="U33" s="2">
        <f t="shared" si="3"/>
        <v>22000</v>
      </c>
      <c r="V33" s="2">
        <f t="shared" si="4"/>
        <v>2000</v>
      </c>
      <c r="W33" s="2">
        <f t="shared" si="5"/>
        <v>220000.00000000003</v>
      </c>
      <c r="X33" s="2">
        <f t="shared" si="6"/>
        <v>20000</v>
      </c>
      <c r="Y33" s="2">
        <f t="shared" si="7"/>
        <v>50</v>
      </c>
      <c r="Z33" s="2">
        <f t="shared" si="8"/>
        <v>45</v>
      </c>
      <c r="AA33" s="2">
        <f t="shared" si="9"/>
        <v>5000</v>
      </c>
      <c r="AB33" s="2">
        <f t="shared" si="10"/>
        <v>250</v>
      </c>
      <c r="AC33" s="2">
        <f t="shared" si="11"/>
        <v>5000</v>
      </c>
      <c r="AD33" s="2">
        <f t="shared" si="0"/>
        <v>750</v>
      </c>
      <c r="AE33" s="13">
        <f t="shared" si="14"/>
        <v>53.565694307047103</v>
      </c>
      <c r="AF33" s="10">
        <f t="shared" si="15"/>
        <v>0.92436974789915971</v>
      </c>
      <c r="AG33" s="10">
        <f t="shared" si="16"/>
        <v>45.005023641456582</v>
      </c>
      <c r="AH33" s="10">
        <f t="shared" si="17"/>
        <v>12000</v>
      </c>
      <c r="AI33" s="10">
        <f t="shared" si="18"/>
        <v>4159663.8655462186</v>
      </c>
      <c r="AJ33" s="10">
        <f t="shared" si="19"/>
        <v>230000.00000000003</v>
      </c>
      <c r="AK33" s="10">
        <f t="shared" si="20"/>
        <v>5797100000.000001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LOOKUP(BP16,$AY$3:$BA$3,AY16:BA16)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180000</v>
      </c>
      <c r="T34" s="2">
        <f t="shared" si="2"/>
        <v>1800</v>
      </c>
      <c r="U34" s="2">
        <f t="shared" si="3"/>
        <v>18000</v>
      </c>
      <c r="V34" s="2">
        <f t="shared" si="4"/>
        <v>2200</v>
      </c>
      <c r="W34" s="2">
        <f t="shared" si="5"/>
        <v>180000</v>
      </c>
      <c r="X34" s="2">
        <f t="shared" si="6"/>
        <v>22000</v>
      </c>
      <c r="Y34" s="2">
        <f t="shared" si="7"/>
        <v>55.000000000000007</v>
      </c>
      <c r="Z34" s="2">
        <f t="shared" si="8"/>
        <v>50</v>
      </c>
      <c r="AA34" s="2">
        <f t="shared" si="9"/>
        <v>5500</v>
      </c>
      <c r="AB34" s="2">
        <f t="shared" si="10"/>
        <v>500</v>
      </c>
      <c r="AC34" s="2">
        <f t="shared" si="11"/>
        <v>10000</v>
      </c>
      <c r="AD34" s="2">
        <f t="shared" si="0"/>
        <v>750</v>
      </c>
      <c r="AE34" s="13">
        <f t="shared" si="14"/>
        <v>59.634626148564706</v>
      </c>
      <c r="AF34" s="10">
        <f t="shared" si="15"/>
        <v>0.9</v>
      </c>
      <c r="AG34" s="10">
        <f t="shared" si="16"/>
        <v>50.00264</v>
      </c>
      <c r="AH34" s="10">
        <f t="shared" si="17"/>
        <v>13200</v>
      </c>
      <c r="AI34" s="10">
        <f t="shared" si="18"/>
        <v>9000000</v>
      </c>
      <c r="AJ34" s="10">
        <f t="shared" si="19"/>
        <v>191000</v>
      </c>
      <c r="AK34" s="10">
        <f t="shared" si="20"/>
        <v>8147931000.000001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200000</v>
      </c>
      <c r="T35" s="2">
        <f t="shared" si="2"/>
        <v>2000</v>
      </c>
      <c r="U35" s="2">
        <f t="shared" si="3"/>
        <v>20000</v>
      </c>
      <c r="V35" s="2">
        <f t="shared" si="4"/>
        <v>1800</v>
      </c>
      <c r="W35" s="2">
        <f t="shared" si="5"/>
        <v>200000</v>
      </c>
      <c r="X35" s="2">
        <f t="shared" si="6"/>
        <v>18000</v>
      </c>
      <c r="Y35" s="2">
        <f t="shared" si="7"/>
        <v>45</v>
      </c>
      <c r="Z35" s="2">
        <f t="shared" si="8"/>
        <v>55.000000000000007</v>
      </c>
      <c r="AA35" s="2">
        <f t="shared" si="9"/>
        <v>4500</v>
      </c>
      <c r="AB35" s="2">
        <f t="shared" si="10"/>
        <v>750</v>
      </c>
      <c r="AC35" s="2">
        <f t="shared" si="11"/>
        <v>15000</v>
      </c>
      <c r="AD35" s="2">
        <f t="shared" si="0"/>
        <v>750</v>
      </c>
      <c r="AE35" s="13">
        <f t="shared" si="14"/>
        <v>48.129047248860267</v>
      </c>
      <c r="AF35" s="10">
        <f t="shared" si="15"/>
        <v>0.90090090090090091</v>
      </c>
      <c r="AG35" s="10">
        <f t="shared" si="16"/>
        <v>55.001939539539549</v>
      </c>
      <c r="AH35" s="10">
        <f t="shared" si="17"/>
        <v>10800</v>
      </c>
      <c r="AI35" s="10">
        <f t="shared" si="18"/>
        <v>14864864.864864865</v>
      </c>
      <c r="AJ35" s="10">
        <f t="shared" si="19"/>
        <v>209000</v>
      </c>
      <c r="AK35" s="10">
        <f t="shared" si="20"/>
        <v>9685341000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220000.00000000003</v>
      </c>
      <c r="T36" s="2">
        <f t="shared" si="2"/>
        <v>1800</v>
      </c>
      <c r="U36" s="2">
        <f t="shared" si="3"/>
        <v>20000</v>
      </c>
      <c r="V36" s="2">
        <f t="shared" si="4"/>
        <v>2200</v>
      </c>
      <c r="W36" s="2">
        <f t="shared" si="5"/>
        <v>200000</v>
      </c>
      <c r="X36" s="2">
        <f t="shared" si="6"/>
        <v>22000</v>
      </c>
      <c r="Y36" s="2">
        <f t="shared" si="7"/>
        <v>45</v>
      </c>
      <c r="Z36" s="2">
        <f t="shared" si="8"/>
        <v>50</v>
      </c>
      <c r="AA36" s="2">
        <f t="shared" si="9"/>
        <v>5000</v>
      </c>
      <c r="AB36" s="2">
        <f t="shared" si="10"/>
        <v>750</v>
      </c>
      <c r="AC36" s="2">
        <f t="shared" si="11"/>
        <v>5000</v>
      </c>
      <c r="AD36" s="2">
        <f t="shared" si="0"/>
        <v>750</v>
      </c>
      <c r="AE36" s="13">
        <f t="shared" si="14"/>
        <v>48.684850599847962</v>
      </c>
      <c r="AF36" s="10">
        <f t="shared" si="15"/>
        <v>0.92436974789915971</v>
      </c>
      <c r="AG36" s="10">
        <f t="shared" si="16"/>
        <v>50.004916974789914</v>
      </c>
      <c r="AH36" s="10">
        <f t="shared" si="17"/>
        <v>13200</v>
      </c>
      <c r="AI36" s="10">
        <f t="shared" si="18"/>
        <v>12478991.596638655</v>
      </c>
      <c r="AJ36" s="10">
        <f t="shared" si="19"/>
        <v>211000</v>
      </c>
      <c r="AK36" s="10">
        <f t="shared" si="20"/>
        <v>10362039000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180000</v>
      </c>
      <c r="T37" s="2">
        <f t="shared" si="2"/>
        <v>2000</v>
      </c>
      <c r="U37" s="2">
        <f t="shared" si="3"/>
        <v>22000</v>
      </c>
      <c r="V37" s="2">
        <f t="shared" si="4"/>
        <v>1800</v>
      </c>
      <c r="W37" s="2">
        <f t="shared" si="5"/>
        <v>220000.00000000003</v>
      </c>
      <c r="X37" s="2">
        <f t="shared" si="6"/>
        <v>18000</v>
      </c>
      <c r="Y37" s="2">
        <f t="shared" si="7"/>
        <v>50</v>
      </c>
      <c r="Z37" s="2">
        <f t="shared" si="8"/>
        <v>55.000000000000007</v>
      </c>
      <c r="AA37" s="2">
        <f t="shared" si="9"/>
        <v>5500</v>
      </c>
      <c r="AB37" s="2">
        <f t="shared" si="10"/>
        <v>250</v>
      </c>
      <c r="AC37" s="2">
        <f t="shared" si="11"/>
        <v>10000</v>
      </c>
      <c r="AD37" s="2">
        <f t="shared" si="0"/>
        <v>750</v>
      </c>
      <c r="AE37" s="13">
        <f t="shared" si="14"/>
        <v>53.240969099098002</v>
      </c>
      <c r="AF37" s="10">
        <f t="shared" si="15"/>
        <v>0.9</v>
      </c>
      <c r="AG37" s="10">
        <f t="shared" si="16"/>
        <v>55.002666666666677</v>
      </c>
      <c r="AH37" s="10">
        <f t="shared" si="17"/>
        <v>10800</v>
      </c>
      <c r="AI37" s="10">
        <f t="shared" si="18"/>
        <v>4500000</v>
      </c>
      <c r="AJ37" s="10">
        <f t="shared" si="19"/>
        <v>229000.00000000003</v>
      </c>
      <c r="AK37" s="10">
        <f t="shared" si="20"/>
        <v>5482690000.000001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200000</v>
      </c>
      <c r="T38" s="2">
        <f t="shared" si="2"/>
        <v>2200</v>
      </c>
      <c r="U38" s="2">
        <f t="shared" si="3"/>
        <v>18000</v>
      </c>
      <c r="V38" s="2">
        <f t="shared" si="4"/>
        <v>2000</v>
      </c>
      <c r="W38" s="2">
        <f t="shared" si="5"/>
        <v>180000</v>
      </c>
      <c r="X38" s="2">
        <f t="shared" si="6"/>
        <v>20000</v>
      </c>
      <c r="Y38" s="2">
        <f t="shared" si="7"/>
        <v>55.000000000000007</v>
      </c>
      <c r="Z38" s="2">
        <f t="shared" si="8"/>
        <v>45</v>
      </c>
      <c r="AA38" s="2">
        <f t="shared" si="9"/>
        <v>4500</v>
      </c>
      <c r="AB38" s="2">
        <f t="shared" si="10"/>
        <v>500</v>
      </c>
      <c r="AC38" s="2">
        <f t="shared" si="11"/>
        <v>15000</v>
      </c>
      <c r="AD38" s="2">
        <f t="shared" si="0"/>
        <v>750</v>
      </c>
      <c r="AE38" s="13">
        <f t="shared" si="14"/>
        <v>59.290639792605262</v>
      </c>
      <c r="AF38" s="10">
        <f t="shared" si="15"/>
        <v>0.90090090090090091</v>
      </c>
      <c r="AG38" s="10">
        <f t="shared" si="16"/>
        <v>45.00195731731732</v>
      </c>
      <c r="AH38" s="10">
        <f t="shared" si="17"/>
        <v>12000</v>
      </c>
      <c r="AI38" s="10">
        <f t="shared" si="18"/>
        <v>9909909.9099099096</v>
      </c>
      <c r="AJ38" s="10">
        <f t="shared" si="19"/>
        <v>190000</v>
      </c>
      <c r="AK38" s="10">
        <f t="shared" si="20"/>
        <v>7846110000.000001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53.734616260953345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</v>
      </c>
      <c r="T3" s="2">
        <f>LOOKUP(D3,$AY$20:$BA$20,$AY$23:$BA$23)</f>
        <v>18000</v>
      </c>
      <c r="U3" s="2">
        <f>LOOKUP(E3,$AY$20:$BA$20,$AY$24:$BA$24)</f>
        <v>180000</v>
      </c>
      <c r="V3" s="2">
        <f>LOOKUP(F3,$AY$20:$BA$20,$AY$25:$BA$25)</f>
        <v>18000</v>
      </c>
      <c r="W3" s="2">
        <f>LOOKUP(G3,$AY$20:$BA$20,$AY$26:$BA$26)</f>
        <v>1800</v>
      </c>
      <c r="X3" s="2">
        <f>LOOKUP(H3,$AY$20:$BA$20,$AY$27:$BA$27)</f>
        <v>180000</v>
      </c>
      <c r="Y3" s="2">
        <f>LOOKUP(I3,$AY$20:$BA$20,$AY$28:$BA$28)</f>
        <v>450</v>
      </c>
      <c r="Z3" s="2">
        <f>LOOKUP(J3,$AY$20:$BA$20,$AY$29:$BA$29)</f>
        <v>450</v>
      </c>
      <c r="AA3" s="2">
        <f>LOOKUP(K3,$AY$20:$BA$20,$AY$30:$BA$30)</f>
        <v>45</v>
      </c>
      <c r="AB3" s="2">
        <f>LOOKUP(L3,$AY$20:$BA$20,$AY$31:$BA$31)</f>
        <v>5000</v>
      </c>
      <c r="AC3" s="2">
        <f>LOOKUP(M3,$AY$20:$BA$20,$AY$32:$BA$32)</f>
        <v>12.5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189.90601121862994</v>
      </c>
      <c r="AF3" s="10">
        <f>S3/(R3+S3)</f>
        <v>9.9009900990099011E-3</v>
      </c>
      <c r="AG3" s="10">
        <f>(((R3*S3)/(R3+S3)+T3)/AC3/AD3)+Z3</f>
        <v>456.33029702970299</v>
      </c>
      <c r="AH3" s="10">
        <f>V3+X3*0.5</f>
        <v>108000</v>
      </c>
      <c r="AI3" s="10">
        <f>(R3*S3)*AB3/(R3+S3)</f>
        <v>8910891.0891089104</v>
      </c>
      <c r="AJ3" s="10">
        <f>W3+X3*0.5</f>
        <v>91800</v>
      </c>
      <c r="AK3" s="10">
        <f>(AH3+AJ3)*(1+AB3)*Y3+AH3*AJ3</f>
        <v>459554310000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25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199.62051241508678</v>
      </c>
      <c r="AF4" s="10">
        <f>S4/(R4+S4)</f>
        <v>9.9009900990099011E-3</v>
      </c>
      <c r="AG4" s="10">
        <f>(((R4*S4)/(R4+S4)+T4)/AC4/AD4)+Z4</f>
        <v>503.51683168316833</v>
      </c>
      <c r="AH4" s="10">
        <f>V4+X4*0.5</f>
        <v>120000</v>
      </c>
      <c r="AI4" s="10">
        <f>(R4*S4)*AB4/(R4+S4)</f>
        <v>19801980.198019803</v>
      </c>
      <c r="AJ4" s="10">
        <f>W4+X4*0.5</f>
        <v>102000</v>
      </c>
      <c r="AK4" s="10">
        <f>(AH4+AJ4)*(1+AB4)*Y4+AH4*AJ4</f>
        <v>1122351000000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1435355.4871348103</v>
      </c>
      <c r="AQ4" s="22">
        <f>AP4/AO4</f>
        <v>1435355.4871348103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</v>
      </c>
      <c r="T5" s="2">
        <f t="shared" si="2"/>
        <v>22000</v>
      </c>
      <c r="U5" s="2">
        <f t="shared" si="3"/>
        <v>220000.00000000003</v>
      </c>
      <c r="V5" s="2">
        <f t="shared" si="4"/>
        <v>22000</v>
      </c>
      <c r="W5" s="2">
        <f t="shared" si="5"/>
        <v>2200</v>
      </c>
      <c r="X5" s="2">
        <f t="shared" si="6"/>
        <v>220000.00000000003</v>
      </c>
      <c r="Y5" s="2">
        <f t="shared" si="7"/>
        <v>550</v>
      </c>
      <c r="Z5" s="2">
        <f t="shared" si="8"/>
        <v>550</v>
      </c>
      <c r="AA5" s="2">
        <f t="shared" si="9"/>
        <v>55.000000000000007</v>
      </c>
      <c r="AB5" s="2">
        <f t="shared" si="10"/>
        <v>15000</v>
      </c>
      <c r="AC5" s="2">
        <f t="shared" si="11"/>
        <v>37.5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208.18585637386738</v>
      </c>
      <c r="AF5" s="10">
        <f t="shared" ref="AF5:AF38" si="15">S5/(R5+S5)</f>
        <v>9.9009900990098994E-3</v>
      </c>
      <c r="AG5" s="10">
        <f t="shared" ref="AG5:AG38" si="16">(((R5*S5)/(R5+S5)+T5)/AC5/AD5)+Z5</f>
        <v>552.57900990099006</v>
      </c>
      <c r="AH5" s="10">
        <f t="shared" ref="AH5:AH38" si="17">V5+X5*0.5</f>
        <v>132000</v>
      </c>
      <c r="AI5" s="10">
        <f t="shared" ref="AI5:AI38" si="18">(R5*S5)*AB5/(R5+S5)</f>
        <v>32673267.326732673</v>
      </c>
      <c r="AJ5" s="10">
        <f t="shared" ref="AJ5:AJ38" si="19">W5+X5*0.5</f>
        <v>112200.00000000001</v>
      </c>
      <c r="AK5" s="10">
        <f t="shared" ref="AK5:AK38" si="20">(AH5+AJ5)*(1+AB5)*Y5+AH5*AJ5</f>
        <v>2029594710000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4554.1992166761775</v>
      </c>
      <c r="AQ5" s="25">
        <f>AP5/AO5</f>
        <v>130.11997761931934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</v>
      </c>
      <c r="T6" s="2">
        <f t="shared" si="2"/>
        <v>18000</v>
      </c>
      <c r="U6" s="2">
        <f t="shared" si="3"/>
        <v>180000</v>
      </c>
      <c r="V6" s="2">
        <f t="shared" si="4"/>
        <v>20000</v>
      </c>
      <c r="W6" s="2">
        <f t="shared" si="5"/>
        <v>2000</v>
      </c>
      <c r="X6" s="2">
        <f t="shared" si="6"/>
        <v>200000</v>
      </c>
      <c r="Y6" s="2">
        <f t="shared" si="7"/>
        <v>500</v>
      </c>
      <c r="Z6" s="2">
        <f t="shared" si="8"/>
        <v>550</v>
      </c>
      <c r="AA6" s="2">
        <f t="shared" si="9"/>
        <v>55.000000000000007</v>
      </c>
      <c r="AB6" s="2">
        <f t="shared" si="10"/>
        <v>15000</v>
      </c>
      <c r="AC6" s="2">
        <f t="shared" si="11"/>
        <v>37.5</v>
      </c>
      <c r="AD6" s="2">
        <f t="shared" si="0"/>
        <v>250</v>
      </c>
      <c r="AE6" s="13">
        <f t="shared" si="14"/>
        <v>187.09074347473862</v>
      </c>
      <c r="AF6" s="10">
        <f t="shared" si="15"/>
        <v>9.9009900990099011E-3</v>
      </c>
      <c r="AG6" s="10">
        <f t="shared" si="16"/>
        <v>552.11009900990098</v>
      </c>
      <c r="AH6" s="10">
        <f t="shared" si="17"/>
        <v>120000</v>
      </c>
      <c r="AI6" s="10">
        <f t="shared" si="18"/>
        <v>26732673.267326731</v>
      </c>
      <c r="AJ6" s="10">
        <f t="shared" si="19"/>
        <v>102000</v>
      </c>
      <c r="AK6" s="10">
        <f t="shared" si="20"/>
        <v>1677351000000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1439909.6863514865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</v>
      </c>
      <c r="T7" s="2">
        <f t="shared" si="2"/>
        <v>20000</v>
      </c>
      <c r="U7" s="2">
        <f t="shared" si="3"/>
        <v>200000</v>
      </c>
      <c r="V7" s="2">
        <f t="shared" si="4"/>
        <v>22000</v>
      </c>
      <c r="W7" s="2">
        <f t="shared" si="5"/>
        <v>2200</v>
      </c>
      <c r="X7" s="2">
        <f t="shared" si="6"/>
        <v>220000.00000000003</v>
      </c>
      <c r="Y7" s="2">
        <f t="shared" si="7"/>
        <v>550</v>
      </c>
      <c r="Z7" s="2">
        <f t="shared" si="8"/>
        <v>450</v>
      </c>
      <c r="AA7" s="2">
        <f t="shared" si="9"/>
        <v>45</v>
      </c>
      <c r="AB7" s="2">
        <f t="shared" si="10"/>
        <v>5000</v>
      </c>
      <c r="AC7" s="2">
        <f t="shared" si="11"/>
        <v>12.5</v>
      </c>
      <c r="AD7" s="2">
        <f t="shared" si="0"/>
        <v>250</v>
      </c>
      <c r="AE7" s="13">
        <f t="shared" si="14"/>
        <v>203.50503225647802</v>
      </c>
      <c r="AF7" s="10">
        <f t="shared" si="15"/>
        <v>9.9009900990099011E-3</v>
      </c>
      <c r="AG7" s="10">
        <f t="shared" si="16"/>
        <v>457.03366336633661</v>
      </c>
      <c r="AH7" s="10">
        <f t="shared" si="17"/>
        <v>132000</v>
      </c>
      <c r="AI7" s="10">
        <f t="shared" si="18"/>
        <v>9900990.0990099013</v>
      </c>
      <c r="AJ7" s="10">
        <f t="shared" si="19"/>
        <v>112200.00000000001</v>
      </c>
      <c r="AK7" s="10">
        <f t="shared" si="20"/>
        <v>686494710000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</v>
      </c>
      <c r="T8" s="2">
        <f t="shared" si="2"/>
        <v>22000</v>
      </c>
      <c r="U8" s="2">
        <f t="shared" si="3"/>
        <v>220000.00000000003</v>
      </c>
      <c r="V8" s="2">
        <f t="shared" si="4"/>
        <v>18000</v>
      </c>
      <c r="W8" s="2">
        <f t="shared" si="5"/>
        <v>1800</v>
      </c>
      <c r="X8" s="2">
        <f t="shared" si="6"/>
        <v>180000</v>
      </c>
      <c r="Y8" s="2">
        <f t="shared" si="7"/>
        <v>450</v>
      </c>
      <c r="Z8" s="2">
        <f t="shared" si="8"/>
        <v>500</v>
      </c>
      <c r="AA8" s="2">
        <f t="shared" si="9"/>
        <v>50</v>
      </c>
      <c r="AB8" s="2">
        <f t="shared" si="10"/>
        <v>10000</v>
      </c>
      <c r="AC8" s="2">
        <f t="shared" si="11"/>
        <v>25</v>
      </c>
      <c r="AD8" s="2">
        <f t="shared" si="0"/>
        <v>250</v>
      </c>
      <c r="AE8" s="13">
        <f t="shared" si="14"/>
        <v>206.36713294583654</v>
      </c>
      <c r="AF8" s="10">
        <f t="shared" si="15"/>
        <v>9.9009900990098994E-3</v>
      </c>
      <c r="AG8" s="10">
        <f t="shared" si="16"/>
        <v>503.86851485148514</v>
      </c>
      <c r="AH8" s="10">
        <f t="shared" si="17"/>
        <v>108000</v>
      </c>
      <c r="AI8" s="10">
        <f t="shared" si="18"/>
        <v>21782178.217821784</v>
      </c>
      <c r="AJ8" s="10">
        <f t="shared" si="19"/>
        <v>91800</v>
      </c>
      <c r="AK8" s="10">
        <f t="shared" si="20"/>
        <v>909104310000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</v>
      </c>
      <c r="T9" s="2">
        <f t="shared" si="2"/>
        <v>20000</v>
      </c>
      <c r="U9" s="2">
        <f t="shared" si="3"/>
        <v>220000.00000000003</v>
      </c>
      <c r="V9" s="2">
        <f t="shared" si="4"/>
        <v>18000</v>
      </c>
      <c r="W9" s="2">
        <f t="shared" si="5"/>
        <v>2000</v>
      </c>
      <c r="X9" s="2">
        <f t="shared" si="6"/>
        <v>220000.00000000003</v>
      </c>
      <c r="Y9" s="2">
        <f t="shared" si="7"/>
        <v>550</v>
      </c>
      <c r="Z9" s="2">
        <f t="shared" si="8"/>
        <v>450</v>
      </c>
      <c r="AA9" s="2">
        <f t="shared" si="9"/>
        <v>50</v>
      </c>
      <c r="AB9" s="2">
        <f t="shared" si="10"/>
        <v>10000</v>
      </c>
      <c r="AC9" s="2">
        <f t="shared" si="11"/>
        <v>37.5</v>
      </c>
      <c r="AD9" s="2">
        <f t="shared" si="0"/>
        <v>250</v>
      </c>
      <c r="AE9" s="13">
        <f t="shared" si="14"/>
        <v>200.10130700468397</v>
      </c>
      <c r="AF9" s="10">
        <f t="shared" si="15"/>
        <v>9.9009900990099011E-3</v>
      </c>
      <c r="AG9" s="10">
        <f t="shared" si="16"/>
        <v>452.32343234323434</v>
      </c>
      <c r="AH9" s="10">
        <f t="shared" si="17"/>
        <v>128000.00000000001</v>
      </c>
      <c r="AI9" s="10">
        <f t="shared" si="18"/>
        <v>17821782.178217821</v>
      </c>
      <c r="AJ9" s="10">
        <f t="shared" si="19"/>
        <v>112000.00000000001</v>
      </c>
      <c r="AK9" s="10">
        <f t="shared" si="20"/>
        <v>1334468000000.0002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</v>
      </c>
      <c r="T10" s="2">
        <f t="shared" si="2"/>
        <v>22000</v>
      </c>
      <c r="U10" s="2">
        <f t="shared" si="3"/>
        <v>180000</v>
      </c>
      <c r="V10" s="2">
        <f t="shared" si="4"/>
        <v>20000</v>
      </c>
      <c r="W10" s="2">
        <f t="shared" si="5"/>
        <v>2200</v>
      </c>
      <c r="X10" s="2">
        <f t="shared" si="6"/>
        <v>180000</v>
      </c>
      <c r="Y10" s="2">
        <f t="shared" si="7"/>
        <v>450</v>
      </c>
      <c r="Z10" s="2">
        <f t="shared" si="8"/>
        <v>500</v>
      </c>
      <c r="AA10" s="2">
        <f t="shared" si="9"/>
        <v>55.000000000000007</v>
      </c>
      <c r="AB10" s="2">
        <f t="shared" si="10"/>
        <v>15000</v>
      </c>
      <c r="AC10" s="2">
        <f t="shared" si="11"/>
        <v>12.5</v>
      </c>
      <c r="AD10" s="2">
        <f t="shared" si="0"/>
        <v>250</v>
      </c>
      <c r="AE10" s="13">
        <f t="shared" si="14"/>
        <v>201.53288659006751</v>
      </c>
      <c r="AF10" s="10">
        <f t="shared" si="15"/>
        <v>9.9009900990099011E-3</v>
      </c>
      <c r="AG10" s="10">
        <f t="shared" si="16"/>
        <v>507.67366336633665</v>
      </c>
      <c r="AH10" s="10">
        <f t="shared" si="17"/>
        <v>110000</v>
      </c>
      <c r="AI10" s="10">
        <f t="shared" si="18"/>
        <v>29702970.297029704</v>
      </c>
      <c r="AJ10" s="10">
        <f t="shared" si="19"/>
        <v>92200</v>
      </c>
      <c r="AK10" s="10">
        <f t="shared" si="20"/>
        <v>1375082990000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</v>
      </c>
      <c r="T11" s="2">
        <f t="shared" si="2"/>
        <v>18000</v>
      </c>
      <c r="U11" s="2">
        <f t="shared" si="3"/>
        <v>200000</v>
      </c>
      <c r="V11" s="2">
        <f t="shared" si="4"/>
        <v>22000</v>
      </c>
      <c r="W11" s="2">
        <f t="shared" si="5"/>
        <v>1800</v>
      </c>
      <c r="X11" s="2">
        <f t="shared" si="6"/>
        <v>200000</v>
      </c>
      <c r="Y11" s="2">
        <f t="shared" si="7"/>
        <v>500</v>
      </c>
      <c r="Z11" s="2">
        <f t="shared" si="8"/>
        <v>550</v>
      </c>
      <c r="AA11" s="2">
        <f t="shared" si="9"/>
        <v>45</v>
      </c>
      <c r="AB11" s="2">
        <f t="shared" si="10"/>
        <v>5000</v>
      </c>
      <c r="AC11" s="2">
        <f t="shared" si="11"/>
        <v>25</v>
      </c>
      <c r="AD11" s="2">
        <f t="shared" si="0"/>
        <v>250</v>
      </c>
      <c r="AE11" s="13">
        <f t="shared" si="14"/>
        <v>194.95340527221092</v>
      </c>
      <c r="AF11" s="10">
        <f t="shared" si="15"/>
        <v>9.9009900990098994E-3</v>
      </c>
      <c r="AG11" s="10">
        <f t="shared" si="16"/>
        <v>553.2285148514851</v>
      </c>
      <c r="AH11" s="10">
        <f t="shared" si="17"/>
        <v>122000</v>
      </c>
      <c r="AI11" s="10">
        <f t="shared" si="18"/>
        <v>10891089.108910892</v>
      </c>
      <c r="AJ11" s="10">
        <f t="shared" si="19"/>
        <v>101800</v>
      </c>
      <c r="AK11" s="10">
        <f t="shared" si="20"/>
        <v>572031500000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</v>
      </c>
      <c r="T12" s="2">
        <f t="shared" si="2"/>
        <v>22000</v>
      </c>
      <c r="U12" s="2">
        <f t="shared" si="3"/>
        <v>200000</v>
      </c>
      <c r="V12" s="2">
        <f t="shared" si="4"/>
        <v>18000</v>
      </c>
      <c r="W12" s="2">
        <f t="shared" si="5"/>
        <v>2200</v>
      </c>
      <c r="X12" s="2">
        <f t="shared" si="6"/>
        <v>200000</v>
      </c>
      <c r="Y12" s="2">
        <f t="shared" si="7"/>
        <v>550</v>
      </c>
      <c r="Z12" s="2">
        <f t="shared" si="8"/>
        <v>500</v>
      </c>
      <c r="AA12" s="2">
        <f t="shared" si="9"/>
        <v>45</v>
      </c>
      <c r="AB12" s="2">
        <f t="shared" si="10"/>
        <v>15000</v>
      </c>
      <c r="AC12" s="2">
        <f t="shared" si="11"/>
        <v>25</v>
      </c>
      <c r="AD12" s="2">
        <f t="shared" si="0"/>
        <v>250</v>
      </c>
      <c r="AE12" s="13">
        <f t="shared" si="14"/>
        <v>187.30734175004977</v>
      </c>
      <c r="AF12" s="10">
        <f t="shared" si="15"/>
        <v>9.9009900990099011E-3</v>
      </c>
      <c r="AG12" s="10">
        <f t="shared" si="16"/>
        <v>503.80514851485151</v>
      </c>
      <c r="AH12" s="10">
        <f t="shared" si="17"/>
        <v>118000</v>
      </c>
      <c r="AI12" s="10">
        <f t="shared" si="18"/>
        <v>26732673.267326731</v>
      </c>
      <c r="AJ12" s="10">
        <f t="shared" si="19"/>
        <v>102200</v>
      </c>
      <c r="AK12" s="10">
        <f t="shared" si="20"/>
        <v>1828830710000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</v>
      </c>
      <c r="T13" s="2">
        <f t="shared" si="2"/>
        <v>18000</v>
      </c>
      <c r="U13" s="2">
        <f t="shared" si="3"/>
        <v>220000.00000000003</v>
      </c>
      <c r="V13" s="2">
        <f t="shared" si="4"/>
        <v>20000</v>
      </c>
      <c r="W13" s="2">
        <f t="shared" si="5"/>
        <v>1800</v>
      </c>
      <c r="X13" s="2">
        <f t="shared" si="6"/>
        <v>220000.00000000003</v>
      </c>
      <c r="Y13" s="2">
        <f t="shared" si="7"/>
        <v>450</v>
      </c>
      <c r="Z13" s="2">
        <f t="shared" si="8"/>
        <v>550</v>
      </c>
      <c r="AA13" s="2">
        <f t="shared" si="9"/>
        <v>50</v>
      </c>
      <c r="AB13" s="2">
        <f t="shared" si="10"/>
        <v>5000</v>
      </c>
      <c r="AC13" s="2">
        <f t="shared" si="11"/>
        <v>37.5</v>
      </c>
      <c r="AD13" s="2">
        <f t="shared" si="0"/>
        <v>250</v>
      </c>
      <c r="AE13" s="13">
        <f t="shared" si="14"/>
        <v>188.57511749145655</v>
      </c>
      <c r="AF13" s="10">
        <f t="shared" si="15"/>
        <v>9.9009900990099011E-3</v>
      </c>
      <c r="AG13" s="10">
        <f t="shared" si="16"/>
        <v>552.13122112211227</v>
      </c>
      <c r="AH13" s="10">
        <f t="shared" si="17"/>
        <v>130000.00000000001</v>
      </c>
      <c r="AI13" s="10">
        <f t="shared" si="18"/>
        <v>9900990.0990099013</v>
      </c>
      <c r="AJ13" s="10">
        <f t="shared" si="19"/>
        <v>111800.00000000001</v>
      </c>
      <c r="AK13" s="10">
        <f t="shared" si="20"/>
        <v>558692810000.00012</v>
      </c>
      <c r="AL13" s="10">
        <f t="shared" si="21"/>
        <v>450.6</v>
      </c>
      <c r="AM13" s="12"/>
      <c r="AN13" s="26" t="s">
        <v>53</v>
      </c>
      <c r="AO13" s="12">
        <f>10*LOG((AP4-AQ5)/AO6/AQ5)</f>
        <v>24.86273621107987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</v>
      </c>
      <c r="T14" s="2">
        <f t="shared" si="2"/>
        <v>20000</v>
      </c>
      <c r="U14" s="2">
        <f t="shared" si="3"/>
        <v>180000</v>
      </c>
      <c r="V14" s="2">
        <f t="shared" si="4"/>
        <v>22000</v>
      </c>
      <c r="W14" s="2">
        <f t="shared" si="5"/>
        <v>2000</v>
      </c>
      <c r="X14" s="2">
        <f t="shared" si="6"/>
        <v>180000</v>
      </c>
      <c r="Y14" s="2">
        <f t="shared" si="7"/>
        <v>500</v>
      </c>
      <c r="Z14" s="2">
        <f t="shared" si="8"/>
        <v>450</v>
      </c>
      <c r="AA14" s="2">
        <f t="shared" si="9"/>
        <v>55.000000000000007</v>
      </c>
      <c r="AB14" s="2">
        <f t="shared" si="10"/>
        <v>10000</v>
      </c>
      <c r="AC14" s="2">
        <f t="shared" si="11"/>
        <v>12.5</v>
      </c>
      <c r="AD14" s="2">
        <f t="shared" si="0"/>
        <v>250</v>
      </c>
      <c r="AE14" s="13">
        <f t="shared" si="14"/>
        <v>224.4305947594371</v>
      </c>
      <c r="AF14" s="10">
        <f t="shared" si="15"/>
        <v>9.9009900990098994E-3</v>
      </c>
      <c r="AG14" s="10">
        <f t="shared" si="16"/>
        <v>457.0970297029703</v>
      </c>
      <c r="AH14" s="10">
        <f t="shared" si="17"/>
        <v>112000</v>
      </c>
      <c r="AI14" s="10">
        <f t="shared" si="18"/>
        <v>21782178.217821784</v>
      </c>
      <c r="AJ14" s="10">
        <f t="shared" si="19"/>
        <v>92000</v>
      </c>
      <c r="AK14" s="10">
        <f t="shared" si="20"/>
        <v>1030406000000</v>
      </c>
      <c r="AL14" s="10">
        <f t="shared" si="21"/>
        <v>500.6</v>
      </c>
      <c r="AM14" s="12"/>
      <c r="AN14" s="26" t="s">
        <v>54</v>
      </c>
      <c r="AO14" s="12">
        <f>10*LOG((AP4-AQ5)/AO6)</f>
        <v>46.006176010190103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</v>
      </c>
      <c r="T15" s="2">
        <f t="shared" si="2"/>
        <v>22000</v>
      </c>
      <c r="U15" s="2">
        <f t="shared" si="3"/>
        <v>180000</v>
      </c>
      <c r="V15" s="2">
        <f t="shared" si="4"/>
        <v>22000</v>
      </c>
      <c r="W15" s="2">
        <f t="shared" si="5"/>
        <v>2000</v>
      </c>
      <c r="X15" s="2">
        <f t="shared" si="6"/>
        <v>180000</v>
      </c>
      <c r="Y15" s="2">
        <f t="shared" si="7"/>
        <v>550</v>
      </c>
      <c r="Z15" s="2">
        <f t="shared" si="8"/>
        <v>550</v>
      </c>
      <c r="AA15" s="2">
        <f t="shared" si="9"/>
        <v>50</v>
      </c>
      <c r="AB15" s="2">
        <f t="shared" si="10"/>
        <v>5000</v>
      </c>
      <c r="AC15" s="2">
        <f t="shared" si="11"/>
        <v>25</v>
      </c>
      <c r="AD15" s="2">
        <f t="shared" si="0"/>
        <v>500</v>
      </c>
      <c r="AE15" s="13">
        <f t="shared" si="14"/>
        <v>193.46173770615673</v>
      </c>
      <c r="AF15" s="10">
        <f t="shared" si="15"/>
        <v>1.098901098901099E-2</v>
      </c>
      <c r="AG15" s="10">
        <f t="shared" si="16"/>
        <v>551.91824175824172</v>
      </c>
      <c r="AH15" s="10">
        <f t="shared" si="17"/>
        <v>112000</v>
      </c>
      <c r="AI15" s="10">
        <f t="shared" si="18"/>
        <v>9890109.8901098892</v>
      </c>
      <c r="AJ15" s="10">
        <f t="shared" si="19"/>
        <v>92000</v>
      </c>
      <c r="AK15" s="10">
        <f t="shared" si="20"/>
        <v>571416200000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</v>
      </c>
      <c r="T16" s="2">
        <f t="shared" si="2"/>
        <v>18000</v>
      </c>
      <c r="U16" s="2">
        <f t="shared" si="3"/>
        <v>200000</v>
      </c>
      <c r="V16" s="2">
        <f t="shared" si="4"/>
        <v>18000</v>
      </c>
      <c r="W16" s="2">
        <f t="shared" si="5"/>
        <v>2200</v>
      </c>
      <c r="X16" s="2">
        <f t="shared" si="6"/>
        <v>200000</v>
      </c>
      <c r="Y16" s="2">
        <f t="shared" si="7"/>
        <v>450</v>
      </c>
      <c r="Z16" s="2">
        <f t="shared" si="8"/>
        <v>450</v>
      </c>
      <c r="AA16" s="2">
        <f t="shared" si="9"/>
        <v>55.000000000000007</v>
      </c>
      <c r="AB16" s="2">
        <f t="shared" si="10"/>
        <v>10000</v>
      </c>
      <c r="AC16" s="2">
        <f t="shared" si="11"/>
        <v>37.5</v>
      </c>
      <c r="AD16" s="2">
        <f t="shared" si="0"/>
        <v>500</v>
      </c>
      <c r="AE16" s="13">
        <f t="shared" si="14"/>
        <v>221.21890562388654</v>
      </c>
      <c r="AF16" s="10">
        <f t="shared" si="15"/>
        <v>1.0880316518298714E-2</v>
      </c>
      <c r="AG16" s="10">
        <f t="shared" si="16"/>
        <v>451.07605670952853</v>
      </c>
      <c r="AH16" s="10">
        <f t="shared" si="17"/>
        <v>118000</v>
      </c>
      <c r="AI16" s="10">
        <f t="shared" si="18"/>
        <v>21760633.036597427</v>
      </c>
      <c r="AJ16" s="10">
        <f t="shared" si="19"/>
        <v>102200</v>
      </c>
      <c r="AK16" s="10">
        <f t="shared" si="20"/>
        <v>1003058690000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</v>
      </c>
      <c r="T17" s="2">
        <f t="shared" si="2"/>
        <v>20000</v>
      </c>
      <c r="U17" s="2">
        <f t="shared" si="3"/>
        <v>220000.00000000003</v>
      </c>
      <c r="V17" s="2">
        <f t="shared" si="4"/>
        <v>20000</v>
      </c>
      <c r="W17" s="2">
        <f t="shared" si="5"/>
        <v>1800</v>
      </c>
      <c r="X17" s="2">
        <f t="shared" si="6"/>
        <v>220000.00000000003</v>
      </c>
      <c r="Y17" s="2">
        <f t="shared" si="7"/>
        <v>500</v>
      </c>
      <c r="Z17" s="2">
        <f t="shared" si="8"/>
        <v>500</v>
      </c>
      <c r="AA17" s="2">
        <f t="shared" si="9"/>
        <v>45</v>
      </c>
      <c r="AB17" s="2">
        <f t="shared" si="10"/>
        <v>15000</v>
      </c>
      <c r="AC17" s="2">
        <f t="shared" si="11"/>
        <v>12.5</v>
      </c>
      <c r="AD17" s="2">
        <f t="shared" si="0"/>
        <v>500</v>
      </c>
      <c r="AE17" s="13">
        <f t="shared" si="14"/>
        <v>185.87915488929943</v>
      </c>
      <c r="AF17" s="10">
        <f t="shared" si="15"/>
        <v>8.1154192966636594E-3</v>
      </c>
      <c r="AG17" s="10">
        <f t="shared" si="16"/>
        <v>503.48566275924259</v>
      </c>
      <c r="AH17" s="10">
        <f t="shared" si="17"/>
        <v>130000.00000000001</v>
      </c>
      <c r="AI17" s="10">
        <f t="shared" si="18"/>
        <v>26780883.678990081</v>
      </c>
      <c r="AJ17" s="10">
        <f t="shared" si="19"/>
        <v>111800.00000000001</v>
      </c>
      <c r="AK17" s="10">
        <f t="shared" si="20"/>
        <v>1828154900000.0002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27">
        <v>15</v>
      </c>
      <c r="BD17" s="27">
        <v>3</v>
      </c>
      <c r="BE17" s="27">
        <v>1</v>
      </c>
      <c r="BF17" s="27">
        <v>2</v>
      </c>
      <c r="BG17" s="27">
        <v>3</v>
      </c>
      <c r="BH17" s="27">
        <v>2</v>
      </c>
      <c r="BI17" s="27">
        <v>1</v>
      </c>
      <c r="BJ17" s="27">
        <v>3</v>
      </c>
      <c r="BK17" s="27">
        <v>2</v>
      </c>
      <c r="BL17" s="27">
        <v>2</v>
      </c>
      <c r="BM17" s="27">
        <v>1</v>
      </c>
      <c r="BN17" s="27">
        <v>3</v>
      </c>
      <c r="BO17" s="27">
        <v>1</v>
      </c>
      <c r="BP17" s="27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</v>
      </c>
      <c r="T18" s="2">
        <f t="shared" si="2"/>
        <v>22000</v>
      </c>
      <c r="U18" s="2">
        <f t="shared" si="3"/>
        <v>200000</v>
      </c>
      <c r="V18" s="2">
        <f t="shared" si="4"/>
        <v>18000</v>
      </c>
      <c r="W18" s="2">
        <f t="shared" si="5"/>
        <v>1800</v>
      </c>
      <c r="X18" s="2">
        <f t="shared" si="6"/>
        <v>220000.00000000003</v>
      </c>
      <c r="Y18" s="2">
        <f t="shared" si="7"/>
        <v>500</v>
      </c>
      <c r="Z18" s="2">
        <f t="shared" si="8"/>
        <v>550</v>
      </c>
      <c r="AA18" s="2">
        <f t="shared" si="9"/>
        <v>55.000000000000007</v>
      </c>
      <c r="AB18" s="2">
        <f t="shared" si="10"/>
        <v>10000</v>
      </c>
      <c r="AC18" s="2">
        <f t="shared" si="11"/>
        <v>12.5</v>
      </c>
      <c r="AD18" s="2">
        <f t="shared" si="0"/>
        <v>500</v>
      </c>
      <c r="AE18" s="13">
        <f t="shared" si="14"/>
        <v>195.59726891983033</v>
      </c>
      <c r="AF18" s="10">
        <f t="shared" si="15"/>
        <v>1.098901098901099E-2</v>
      </c>
      <c r="AG18" s="10">
        <f t="shared" si="16"/>
        <v>553.83648351648355</v>
      </c>
      <c r="AH18" s="10">
        <f t="shared" si="17"/>
        <v>128000.00000000001</v>
      </c>
      <c r="AI18" s="10">
        <f t="shared" si="18"/>
        <v>19780219.780219778</v>
      </c>
      <c r="AJ18" s="10">
        <f t="shared" si="19"/>
        <v>111800.00000000001</v>
      </c>
      <c r="AK18" s="10">
        <f t="shared" si="20"/>
        <v>1213430300000.0002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</v>
      </c>
      <c r="T19" s="2">
        <f t="shared" si="2"/>
        <v>18000</v>
      </c>
      <c r="U19" s="2">
        <f t="shared" si="3"/>
        <v>220000.00000000003</v>
      </c>
      <c r="V19" s="2">
        <f t="shared" si="4"/>
        <v>20000</v>
      </c>
      <c r="W19" s="2">
        <f t="shared" si="5"/>
        <v>2000</v>
      </c>
      <c r="X19" s="2">
        <f t="shared" si="6"/>
        <v>180000</v>
      </c>
      <c r="Y19" s="2">
        <f t="shared" si="7"/>
        <v>550</v>
      </c>
      <c r="Z19" s="2">
        <f t="shared" si="8"/>
        <v>450</v>
      </c>
      <c r="AA19" s="2">
        <f t="shared" si="9"/>
        <v>45</v>
      </c>
      <c r="AB19" s="2">
        <f t="shared" si="10"/>
        <v>15000</v>
      </c>
      <c r="AC19" s="2">
        <f t="shared" si="11"/>
        <v>25</v>
      </c>
      <c r="AD19" s="2">
        <f t="shared" si="0"/>
        <v>500</v>
      </c>
      <c r="AE19" s="13">
        <f t="shared" si="14"/>
        <v>216.19281371697267</v>
      </c>
      <c r="AF19" s="10">
        <f t="shared" si="15"/>
        <v>1.0880316518298714E-2</v>
      </c>
      <c r="AG19" s="10">
        <f t="shared" si="16"/>
        <v>451.61408506429279</v>
      </c>
      <c r="AH19" s="10">
        <f t="shared" si="17"/>
        <v>110000</v>
      </c>
      <c r="AI19" s="10">
        <f t="shared" si="18"/>
        <v>32640949.554896142</v>
      </c>
      <c r="AJ19" s="10">
        <f t="shared" si="19"/>
        <v>92000</v>
      </c>
      <c r="AK19" s="10">
        <f t="shared" si="20"/>
        <v>1676731100000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</v>
      </c>
      <c r="T20" s="2">
        <f t="shared" si="2"/>
        <v>20000</v>
      </c>
      <c r="U20" s="2">
        <f t="shared" si="3"/>
        <v>180000</v>
      </c>
      <c r="V20" s="2">
        <f t="shared" si="4"/>
        <v>22000</v>
      </c>
      <c r="W20" s="2">
        <f t="shared" si="5"/>
        <v>2200</v>
      </c>
      <c r="X20" s="2">
        <f t="shared" si="6"/>
        <v>200000</v>
      </c>
      <c r="Y20" s="2">
        <f t="shared" si="7"/>
        <v>450</v>
      </c>
      <c r="Z20" s="2">
        <f t="shared" si="8"/>
        <v>500</v>
      </c>
      <c r="AA20" s="2">
        <f t="shared" si="9"/>
        <v>50</v>
      </c>
      <c r="AB20" s="2">
        <f t="shared" si="10"/>
        <v>5000</v>
      </c>
      <c r="AC20" s="2">
        <f t="shared" si="11"/>
        <v>37.5</v>
      </c>
      <c r="AD20" s="2">
        <f t="shared" si="0"/>
        <v>500</v>
      </c>
      <c r="AE20" s="13">
        <f t="shared" si="14"/>
        <v>187.39755493648042</v>
      </c>
      <c r="AF20" s="10">
        <f t="shared" si="15"/>
        <v>8.1154192966636594E-3</v>
      </c>
      <c r="AG20" s="10">
        <f t="shared" si="16"/>
        <v>501.1618875864142</v>
      </c>
      <c r="AH20" s="10">
        <f t="shared" si="17"/>
        <v>122000</v>
      </c>
      <c r="AI20" s="10">
        <f t="shared" si="18"/>
        <v>8926961.226330027</v>
      </c>
      <c r="AJ20" s="10">
        <f t="shared" si="19"/>
        <v>102200</v>
      </c>
      <c r="AK20" s="10">
        <f t="shared" si="20"/>
        <v>517019290000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15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</v>
      </c>
      <c r="T21" s="2">
        <f t="shared" si="2"/>
        <v>18000</v>
      </c>
      <c r="U21" s="2">
        <f t="shared" si="3"/>
        <v>220000.00000000003</v>
      </c>
      <c r="V21" s="2">
        <f t="shared" si="4"/>
        <v>22000</v>
      </c>
      <c r="W21" s="2">
        <f t="shared" si="5"/>
        <v>2200</v>
      </c>
      <c r="X21" s="2">
        <f t="shared" si="6"/>
        <v>180000</v>
      </c>
      <c r="Y21" s="2">
        <f t="shared" si="7"/>
        <v>500</v>
      </c>
      <c r="Z21" s="2">
        <f t="shared" si="8"/>
        <v>500</v>
      </c>
      <c r="AA21" s="2">
        <f t="shared" si="9"/>
        <v>45</v>
      </c>
      <c r="AB21" s="2">
        <f t="shared" si="10"/>
        <v>10000</v>
      </c>
      <c r="AC21" s="2">
        <f t="shared" si="11"/>
        <v>37.5</v>
      </c>
      <c r="AD21" s="2">
        <f t="shared" si="0"/>
        <v>500</v>
      </c>
      <c r="AE21" s="13">
        <f t="shared" si="14"/>
        <v>195.38593028415622</v>
      </c>
      <c r="AF21" s="10">
        <f t="shared" si="15"/>
        <v>1.098901098901099E-2</v>
      </c>
      <c r="AG21" s="10">
        <f t="shared" si="16"/>
        <v>501.06549450549448</v>
      </c>
      <c r="AH21" s="10">
        <f t="shared" si="17"/>
        <v>112000</v>
      </c>
      <c r="AI21" s="10">
        <f t="shared" si="18"/>
        <v>19780219.780219778</v>
      </c>
      <c r="AJ21" s="10">
        <f t="shared" si="19"/>
        <v>92200</v>
      </c>
      <c r="AK21" s="10">
        <f t="shared" si="20"/>
        <v>1031428500000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LOOKUP(BD17,$AY$3:$BA$3,AY4:BA4)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</v>
      </c>
      <c r="T22" s="2">
        <f t="shared" si="2"/>
        <v>20000</v>
      </c>
      <c r="U22" s="2">
        <f t="shared" si="3"/>
        <v>180000</v>
      </c>
      <c r="V22" s="2">
        <f t="shared" si="4"/>
        <v>18000</v>
      </c>
      <c r="W22" s="2">
        <f t="shared" si="5"/>
        <v>1800</v>
      </c>
      <c r="X22" s="2">
        <f t="shared" si="6"/>
        <v>200000</v>
      </c>
      <c r="Y22" s="2">
        <f t="shared" si="7"/>
        <v>550</v>
      </c>
      <c r="Z22" s="2">
        <f t="shared" si="8"/>
        <v>550</v>
      </c>
      <c r="AA22" s="2">
        <f t="shared" si="9"/>
        <v>50</v>
      </c>
      <c r="AB22" s="2">
        <f t="shared" si="10"/>
        <v>15000</v>
      </c>
      <c r="AC22" s="2">
        <f t="shared" si="11"/>
        <v>12.5</v>
      </c>
      <c r="AD22" s="2">
        <f t="shared" si="0"/>
        <v>500</v>
      </c>
      <c r="AE22" s="13">
        <f t="shared" si="14"/>
        <v>202.9260966395704</v>
      </c>
      <c r="AF22" s="10">
        <f t="shared" si="15"/>
        <v>1.0880316518298714E-2</v>
      </c>
      <c r="AG22" s="10">
        <f t="shared" si="16"/>
        <v>553.54817012858553</v>
      </c>
      <c r="AH22" s="10">
        <f t="shared" si="17"/>
        <v>118000</v>
      </c>
      <c r="AI22" s="10">
        <f t="shared" si="18"/>
        <v>32640949.554896142</v>
      </c>
      <c r="AJ22" s="10">
        <f t="shared" si="19"/>
        <v>101800</v>
      </c>
      <c r="AK22" s="10">
        <f t="shared" si="20"/>
        <v>1825483290000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LOOKUP(BE17,$AY$3:$BA$3,AY5:BA5)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</v>
      </c>
      <c r="T23" s="2">
        <f t="shared" si="2"/>
        <v>22000</v>
      </c>
      <c r="U23" s="2">
        <f t="shared" si="3"/>
        <v>200000</v>
      </c>
      <c r="V23" s="2">
        <f t="shared" si="4"/>
        <v>20000</v>
      </c>
      <c r="W23" s="2">
        <f t="shared" si="5"/>
        <v>2000</v>
      </c>
      <c r="X23" s="2">
        <f t="shared" si="6"/>
        <v>220000.00000000003</v>
      </c>
      <c r="Y23" s="2">
        <f t="shared" si="7"/>
        <v>450</v>
      </c>
      <c r="Z23" s="2">
        <f t="shared" si="8"/>
        <v>450</v>
      </c>
      <c r="AA23" s="2">
        <f t="shared" si="9"/>
        <v>55.000000000000007</v>
      </c>
      <c r="AB23" s="2">
        <f t="shared" si="10"/>
        <v>5000</v>
      </c>
      <c r="AC23" s="2">
        <f t="shared" si="11"/>
        <v>25</v>
      </c>
      <c r="AD23" s="2">
        <f t="shared" si="0"/>
        <v>500</v>
      </c>
      <c r="AE23" s="13">
        <f t="shared" si="14"/>
        <v>199.00136602868244</v>
      </c>
      <c r="AF23" s="10">
        <f t="shared" si="15"/>
        <v>8.1154192966636594E-3</v>
      </c>
      <c r="AG23" s="10">
        <f t="shared" si="16"/>
        <v>451.90283137962126</v>
      </c>
      <c r="AH23" s="10">
        <f t="shared" si="17"/>
        <v>130000.00000000001</v>
      </c>
      <c r="AI23" s="10">
        <f t="shared" si="18"/>
        <v>8926961.226330027</v>
      </c>
      <c r="AJ23" s="10">
        <f t="shared" si="19"/>
        <v>112000.00000000001</v>
      </c>
      <c r="AK23" s="10">
        <f t="shared" si="20"/>
        <v>559168900000.00012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LOOKUP(BF17,$AY$3:$BA$3,AY6:BA6)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</v>
      </c>
      <c r="T24" s="2">
        <f t="shared" si="2"/>
        <v>20000</v>
      </c>
      <c r="U24" s="2">
        <f t="shared" si="3"/>
        <v>220000.00000000003</v>
      </c>
      <c r="V24" s="2">
        <f t="shared" si="4"/>
        <v>22000</v>
      </c>
      <c r="W24" s="2">
        <f t="shared" si="5"/>
        <v>1800</v>
      </c>
      <c r="X24" s="2">
        <f t="shared" si="6"/>
        <v>200000</v>
      </c>
      <c r="Y24" s="2">
        <f t="shared" si="7"/>
        <v>450</v>
      </c>
      <c r="Z24" s="2">
        <f t="shared" si="8"/>
        <v>450</v>
      </c>
      <c r="AA24" s="2">
        <f t="shared" si="9"/>
        <v>55.000000000000007</v>
      </c>
      <c r="AB24" s="2">
        <f t="shared" si="10"/>
        <v>15000</v>
      </c>
      <c r="AC24" s="2">
        <f t="shared" si="11"/>
        <v>25</v>
      </c>
      <c r="AD24" s="2">
        <f t="shared" si="0"/>
        <v>500</v>
      </c>
      <c r="AE24" s="13">
        <f t="shared" si="14"/>
        <v>211.71814538629422</v>
      </c>
      <c r="AF24" s="10">
        <f t="shared" si="15"/>
        <v>1.098901098901099E-2</v>
      </c>
      <c r="AG24" s="10">
        <f t="shared" si="16"/>
        <v>451.75824175824175</v>
      </c>
      <c r="AH24" s="10">
        <f t="shared" si="17"/>
        <v>122000</v>
      </c>
      <c r="AI24" s="10">
        <f t="shared" si="18"/>
        <v>29670329.670329671</v>
      </c>
      <c r="AJ24" s="10">
        <f t="shared" si="19"/>
        <v>101800</v>
      </c>
      <c r="AK24" s="10">
        <f t="shared" si="20"/>
        <v>1523170310000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LOOKUP(BG17,$AY$3:$BA$3,AY7:BA7)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</v>
      </c>
      <c r="T25" s="2">
        <f t="shared" si="2"/>
        <v>22000</v>
      </c>
      <c r="U25" s="2">
        <f t="shared" si="3"/>
        <v>180000</v>
      </c>
      <c r="V25" s="2">
        <f t="shared" si="4"/>
        <v>18000</v>
      </c>
      <c r="W25" s="2">
        <f t="shared" si="5"/>
        <v>2000</v>
      </c>
      <c r="X25" s="2">
        <f t="shared" si="6"/>
        <v>220000.00000000003</v>
      </c>
      <c r="Y25" s="2">
        <f t="shared" si="7"/>
        <v>500</v>
      </c>
      <c r="Z25" s="2">
        <f t="shared" si="8"/>
        <v>500</v>
      </c>
      <c r="AA25" s="2">
        <f t="shared" si="9"/>
        <v>45</v>
      </c>
      <c r="AB25" s="2">
        <f t="shared" si="10"/>
        <v>5000</v>
      </c>
      <c r="AC25" s="2">
        <f t="shared" si="11"/>
        <v>37.5</v>
      </c>
      <c r="AD25" s="2">
        <f t="shared" si="0"/>
        <v>500</v>
      </c>
      <c r="AE25" s="13">
        <f t="shared" si="14"/>
        <v>202.27866915958461</v>
      </c>
      <c r="AF25" s="10">
        <f t="shared" si="15"/>
        <v>1.0880316518298714E-2</v>
      </c>
      <c r="AG25" s="10">
        <f t="shared" si="16"/>
        <v>501.28939004286184</v>
      </c>
      <c r="AH25" s="10">
        <f t="shared" si="17"/>
        <v>128000.00000000001</v>
      </c>
      <c r="AI25" s="10">
        <f t="shared" si="18"/>
        <v>10880316.518298713</v>
      </c>
      <c r="AJ25" s="10">
        <f t="shared" si="19"/>
        <v>112000.00000000001</v>
      </c>
      <c r="AK25" s="10">
        <f t="shared" si="20"/>
        <v>614456000000.00012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LOOKUP(BH17,$AY$3:$BA$3,AY8:BA8)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</v>
      </c>
      <c r="T26" s="2">
        <f t="shared" si="2"/>
        <v>18000</v>
      </c>
      <c r="U26" s="2">
        <f t="shared" si="3"/>
        <v>200000</v>
      </c>
      <c r="V26" s="2">
        <f t="shared" si="4"/>
        <v>20000</v>
      </c>
      <c r="W26" s="2">
        <f t="shared" si="5"/>
        <v>2200</v>
      </c>
      <c r="X26" s="2">
        <f t="shared" si="6"/>
        <v>180000</v>
      </c>
      <c r="Y26" s="2">
        <f t="shared" si="7"/>
        <v>550</v>
      </c>
      <c r="Z26" s="2">
        <f t="shared" si="8"/>
        <v>550</v>
      </c>
      <c r="AA26" s="2">
        <f t="shared" si="9"/>
        <v>50</v>
      </c>
      <c r="AB26" s="2">
        <f t="shared" si="10"/>
        <v>10000</v>
      </c>
      <c r="AC26" s="2">
        <f t="shared" si="11"/>
        <v>12.5</v>
      </c>
      <c r="AD26" s="2">
        <f t="shared" si="0"/>
        <v>500</v>
      </c>
      <c r="AE26" s="13">
        <f t="shared" si="14"/>
        <v>184.88100415831676</v>
      </c>
      <c r="AF26" s="10">
        <f t="shared" si="15"/>
        <v>8.1154192966636594E-3</v>
      </c>
      <c r="AG26" s="10">
        <f t="shared" si="16"/>
        <v>553.16566275924254</v>
      </c>
      <c r="AH26" s="10">
        <f t="shared" si="17"/>
        <v>110000</v>
      </c>
      <c r="AI26" s="10">
        <f t="shared" si="18"/>
        <v>17853922.452660054</v>
      </c>
      <c r="AJ26" s="10">
        <f t="shared" si="19"/>
        <v>92200</v>
      </c>
      <c r="AK26" s="10">
        <f t="shared" si="20"/>
        <v>1122353210000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LOOKUP(BI17,$AY$3:$BA$3,AY9:BA9)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</v>
      </c>
      <c r="T27" s="2">
        <f t="shared" si="2"/>
        <v>20000</v>
      </c>
      <c r="U27" s="2">
        <f t="shared" si="3"/>
        <v>180000</v>
      </c>
      <c r="V27" s="2">
        <f t="shared" si="4"/>
        <v>20000</v>
      </c>
      <c r="W27" s="2">
        <f t="shared" si="5"/>
        <v>2200</v>
      </c>
      <c r="X27" s="2">
        <f t="shared" si="6"/>
        <v>220000.00000000003</v>
      </c>
      <c r="Y27" s="2">
        <f t="shared" si="7"/>
        <v>450</v>
      </c>
      <c r="Z27" s="2">
        <f t="shared" si="8"/>
        <v>550</v>
      </c>
      <c r="AA27" s="2">
        <f t="shared" si="9"/>
        <v>45</v>
      </c>
      <c r="AB27" s="2">
        <f t="shared" si="10"/>
        <v>10000</v>
      </c>
      <c r="AC27" s="2">
        <f t="shared" si="11"/>
        <v>25</v>
      </c>
      <c r="AD27" s="2">
        <f t="shared" si="0"/>
        <v>750</v>
      </c>
      <c r="AE27" s="13">
        <f t="shared" si="14"/>
        <v>193.32564322192624</v>
      </c>
      <c r="AF27" s="10">
        <f t="shared" si="15"/>
        <v>1.2074643249176729E-2</v>
      </c>
      <c r="AG27" s="10">
        <f t="shared" si="16"/>
        <v>551.18258324185877</v>
      </c>
      <c r="AH27" s="10">
        <f t="shared" si="17"/>
        <v>130000.00000000001</v>
      </c>
      <c r="AI27" s="10">
        <f t="shared" si="18"/>
        <v>21734357.848518111</v>
      </c>
      <c r="AJ27" s="10">
        <f t="shared" si="19"/>
        <v>112200.00000000001</v>
      </c>
      <c r="AK27" s="10">
        <f t="shared" si="20"/>
        <v>1104594990000.0002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LOOKUP(BJ17,$AY$3:$BA$3,AY10:BA10)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</v>
      </c>
      <c r="T28" s="2">
        <f t="shared" si="2"/>
        <v>22000</v>
      </c>
      <c r="U28" s="2">
        <f t="shared" si="3"/>
        <v>200000</v>
      </c>
      <c r="V28" s="2">
        <f t="shared" si="4"/>
        <v>22000</v>
      </c>
      <c r="W28" s="2">
        <f t="shared" si="5"/>
        <v>1800</v>
      </c>
      <c r="X28" s="2">
        <f t="shared" si="6"/>
        <v>180000</v>
      </c>
      <c r="Y28" s="2">
        <f t="shared" si="7"/>
        <v>500</v>
      </c>
      <c r="Z28" s="2">
        <f t="shared" si="8"/>
        <v>450</v>
      </c>
      <c r="AA28" s="2">
        <f t="shared" si="9"/>
        <v>50</v>
      </c>
      <c r="AB28" s="2">
        <f t="shared" si="10"/>
        <v>15000</v>
      </c>
      <c r="AC28" s="2">
        <f t="shared" si="11"/>
        <v>37.5</v>
      </c>
      <c r="AD28" s="2">
        <f t="shared" si="0"/>
        <v>750</v>
      </c>
      <c r="AE28" s="13">
        <f t="shared" si="14"/>
        <v>199.646767959236</v>
      </c>
      <c r="AF28" s="10">
        <f t="shared" si="15"/>
        <v>8.9197224975222991E-3</v>
      </c>
      <c r="AG28" s="10">
        <f t="shared" si="16"/>
        <v>450.84565135998236</v>
      </c>
      <c r="AH28" s="10">
        <f t="shared" si="17"/>
        <v>112000</v>
      </c>
      <c r="AI28" s="10">
        <f t="shared" si="18"/>
        <v>26759167.492566898</v>
      </c>
      <c r="AJ28" s="10">
        <f t="shared" si="19"/>
        <v>91800</v>
      </c>
      <c r="AK28" s="10">
        <f t="shared" si="20"/>
        <v>1538883500000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LOOKUP(BK17,$AY$3:$BA$3,AY11:BA11)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</v>
      </c>
      <c r="T29" s="2">
        <f t="shared" si="2"/>
        <v>18000</v>
      </c>
      <c r="U29" s="2">
        <f t="shared" si="3"/>
        <v>220000.00000000003</v>
      </c>
      <c r="V29" s="2">
        <f t="shared" si="4"/>
        <v>18000</v>
      </c>
      <c r="W29" s="2">
        <f t="shared" si="5"/>
        <v>2000</v>
      </c>
      <c r="X29" s="2">
        <f t="shared" si="6"/>
        <v>200000</v>
      </c>
      <c r="Y29" s="2">
        <f t="shared" si="7"/>
        <v>550</v>
      </c>
      <c r="Z29" s="2">
        <f t="shared" si="8"/>
        <v>500</v>
      </c>
      <c r="AA29" s="2">
        <f t="shared" si="9"/>
        <v>55.000000000000007</v>
      </c>
      <c r="AB29" s="2">
        <f t="shared" si="10"/>
        <v>5000</v>
      </c>
      <c r="AC29" s="2">
        <f t="shared" si="11"/>
        <v>12.5</v>
      </c>
      <c r="AD29" s="2">
        <f t="shared" si="0"/>
        <v>750</v>
      </c>
      <c r="AE29" s="13">
        <f t="shared" si="14"/>
        <v>205.5938023695717</v>
      </c>
      <c r="AF29" s="10">
        <f t="shared" si="15"/>
        <v>9.0090090090090072E-3</v>
      </c>
      <c r="AG29" s="10">
        <f t="shared" si="16"/>
        <v>502.13141141141142</v>
      </c>
      <c r="AH29" s="10">
        <f t="shared" si="17"/>
        <v>118000</v>
      </c>
      <c r="AI29" s="10">
        <f t="shared" si="18"/>
        <v>9909909.9099099115</v>
      </c>
      <c r="AJ29" s="10">
        <f t="shared" si="19"/>
        <v>102000</v>
      </c>
      <c r="AK29" s="10">
        <f t="shared" si="20"/>
        <v>617157000000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LOOKUP(BL17,$AY$3:$BA$3,AY12:BA12)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</v>
      </c>
      <c r="T30" s="2">
        <f t="shared" si="2"/>
        <v>20000</v>
      </c>
      <c r="U30" s="2">
        <f t="shared" si="3"/>
        <v>200000</v>
      </c>
      <c r="V30" s="2">
        <f t="shared" si="4"/>
        <v>20000</v>
      </c>
      <c r="W30" s="2">
        <f t="shared" si="5"/>
        <v>1800</v>
      </c>
      <c r="X30" s="2">
        <f t="shared" si="6"/>
        <v>180000</v>
      </c>
      <c r="Y30" s="2">
        <f t="shared" si="7"/>
        <v>550</v>
      </c>
      <c r="Z30" s="2">
        <f t="shared" si="8"/>
        <v>500</v>
      </c>
      <c r="AA30" s="2">
        <f t="shared" si="9"/>
        <v>55.000000000000007</v>
      </c>
      <c r="AB30" s="2">
        <f t="shared" si="10"/>
        <v>5000</v>
      </c>
      <c r="AC30" s="2">
        <f t="shared" si="11"/>
        <v>37.5</v>
      </c>
      <c r="AD30" s="2">
        <f t="shared" si="0"/>
        <v>750</v>
      </c>
      <c r="AE30" s="13">
        <f t="shared" si="14"/>
        <v>216.43580993355354</v>
      </c>
      <c r="AF30" s="10">
        <f t="shared" si="15"/>
        <v>1.2074643249176729E-2</v>
      </c>
      <c r="AG30" s="10">
        <f t="shared" si="16"/>
        <v>500.78838882790586</v>
      </c>
      <c r="AH30" s="10">
        <f t="shared" si="17"/>
        <v>110000</v>
      </c>
      <c r="AI30" s="10">
        <f t="shared" si="18"/>
        <v>10867178.924259055</v>
      </c>
      <c r="AJ30" s="10">
        <f t="shared" si="19"/>
        <v>91800</v>
      </c>
      <c r="AK30" s="10">
        <f t="shared" si="20"/>
        <v>565158990000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LOOKUP(BM17,$AY$3:$BA$3,AY13:BA13)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</v>
      </c>
      <c r="T31" s="2">
        <f t="shared" si="2"/>
        <v>22000</v>
      </c>
      <c r="U31" s="2">
        <f t="shared" si="3"/>
        <v>220000.00000000003</v>
      </c>
      <c r="V31" s="2">
        <f t="shared" si="4"/>
        <v>22000</v>
      </c>
      <c r="W31" s="2">
        <f t="shared" si="5"/>
        <v>2000</v>
      </c>
      <c r="X31" s="2">
        <f t="shared" si="6"/>
        <v>200000</v>
      </c>
      <c r="Y31" s="2">
        <f t="shared" si="7"/>
        <v>450</v>
      </c>
      <c r="Z31" s="2">
        <f t="shared" si="8"/>
        <v>550</v>
      </c>
      <c r="AA31" s="2">
        <f t="shared" si="9"/>
        <v>45</v>
      </c>
      <c r="AB31" s="2">
        <f t="shared" si="10"/>
        <v>10000</v>
      </c>
      <c r="AC31" s="2">
        <f t="shared" si="11"/>
        <v>12.5</v>
      </c>
      <c r="AD31" s="2">
        <f t="shared" si="0"/>
        <v>750</v>
      </c>
      <c r="AE31" s="13">
        <f t="shared" si="14"/>
        <v>177.58912150950195</v>
      </c>
      <c r="AF31" s="10">
        <f t="shared" si="15"/>
        <v>8.9197224975222991E-3</v>
      </c>
      <c r="AG31" s="10">
        <f t="shared" si="16"/>
        <v>552.53695407994712</v>
      </c>
      <c r="AH31" s="10">
        <f t="shared" si="17"/>
        <v>122000</v>
      </c>
      <c r="AI31" s="10">
        <f t="shared" si="18"/>
        <v>17839444.9950446</v>
      </c>
      <c r="AJ31" s="10">
        <f t="shared" si="19"/>
        <v>102000</v>
      </c>
      <c r="AK31" s="10">
        <f t="shared" si="20"/>
        <v>1020544800000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LOOKUP(BN17,$AY$3:$BA$3,AY14:BA14)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</v>
      </c>
      <c r="T32" s="2">
        <f t="shared" si="2"/>
        <v>18000</v>
      </c>
      <c r="U32" s="2">
        <f t="shared" si="3"/>
        <v>180000</v>
      </c>
      <c r="V32" s="2">
        <f t="shared" si="4"/>
        <v>18000</v>
      </c>
      <c r="W32" s="2">
        <f t="shared" si="5"/>
        <v>2200</v>
      </c>
      <c r="X32" s="2">
        <f t="shared" si="6"/>
        <v>220000.00000000003</v>
      </c>
      <c r="Y32" s="2">
        <f t="shared" si="7"/>
        <v>500</v>
      </c>
      <c r="Z32" s="2">
        <f t="shared" si="8"/>
        <v>450</v>
      </c>
      <c r="AA32" s="2">
        <f t="shared" si="9"/>
        <v>50</v>
      </c>
      <c r="AB32" s="2">
        <f t="shared" si="10"/>
        <v>15000</v>
      </c>
      <c r="AC32" s="2">
        <f t="shared" si="11"/>
        <v>25</v>
      </c>
      <c r="AD32" s="2">
        <f t="shared" si="0"/>
        <v>750</v>
      </c>
      <c r="AE32" s="13">
        <f t="shared" si="14"/>
        <v>209.17766742753574</v>
      </c>
      <c r="AF32" s="10">
        <f t="shared" si="15"/>
        <v>9.0090090090090072E-3</v>
      </c>
      <c r="AG32" s="10">
        <f t="shared" si="16"/>
        <v>451.06570570570568</v>
      </c>
      <c r="AH32" s="10">
        <f t="shared" si="17"/>
        <v>128000.00000000001</v>
      </c>
      <c r="AI32" s="10">
        <f t="shared" si="18"/>
        <v>29729729.729729731</v>
      </c>
      <c r="AJ32" s="10">
        <f t="shared" si="19"/>
        <v>112200.00000000001</v>
      </c>
      <c r="AK32" s="10">
        <f t="shared" si="20"/>
        <v>1815981700000.0002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LOOKUP(BO17,$AY$3:$BA$3,AY15:BA15)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</v>
      </c>
      <c r="T33" s="2">
        <f t="shared" si="2"/>
        <v>22000</v>
      </c>
      <c r="U33" s="2">
        <f t="shared" si="3"/>
        <v>220000.00000000003</v>
      </c>
      <c r="V33" s="2">
        <f t="shared" si="4"/>
        <v>20000</v>
      </c>
      <c r="W33" s="2">
        <f t="shared" si="5"/>
        <v>2200</v>
      </c>
      <c r="X33" s="2">
        <f t="shared" si="6"/>
        <v>200000</v>
      </c>
      <c r="Y33" s="2">
        <f t="shared" si="7"/>
        <v>500</v>
      </c>
      <c r="Z33" s="2">
        <f t="shared" si="8"/>
        <v>450</v>
      </c>
      <c r="AA33" s="2">
        <f t="shared" si="9"/>
        <v>50</v>
      </c>
      <c r="AB33" s="2">
        <f t="shared" si="10"/>
        <v>5000</v>
      </c>
      <c r="AC33" s="2">
        <f t="shared" si="11"/>
        <v>12.5</v>
      </c>
      <c r="AD33" s="2">
        <f t="shared" si="0"/>
        <v>750</v>
      </c>
      <c r="AE33" s="13">
        <f t="shared" si="14"/>
        <v>217.64573173862308</v>
      </c>
      <c r="AF33" s="10">
        <f t="shared" si="15"/>
        <v>1.2074643249176729E-2</v>
      </c>
      <c r="AG33" s="10">
        <f t="shared" si="16"/>
        <v>452.57849981705084</v>
      </c>
      <c r="AH33" s="10">
        <f t="shared" si="17"/>
        <v>120000</v>
      </c>
      <c r="AI33" s="10">
        <f t="shared" si="18"/>
        <v>10867178.924259055</v>
      </c>
      <c r="AJ33" s="10">
        <f t="shared" si="19"/>
        <v>102200</v>
      </c>
      <c r="AK33" s="10">
        <f t="shared" si="20"/>
        <v>567875100000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LOOKUP(BP17,$AY$3:$BA$3,AY16:BA16)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</v>
      </c>
      <c r="T34" s="2">
        <f t="shared" si="2"/>
        <v>18000</v>
      </c>
      <c r="U34" s="2">
        <f t="shared" si="3"/>
        <v>180000</v>
      </c>
      <c r="V34" s="2">
        <f t="shared" si="4"/>
        <v>22000</v>
      </c>
      <c r="W34" s="2">
        <f t="shared" si="5"/>
        <v>1800</v>
      </c>
      <c r="X34" s="2">
        <f t="shared" si="6"/>
        <v>220000.00000000003</v>
      </c>
      <c r="Y34" s="2">
        <f t="shared" si="7"/>
        <v>550</v>
      </c>
      <c r="Z34" s="2">
        <f t="shared" si="8"/>
        <v>500</v>
      </c>
      <c r="AA34" s="2">
        <f t="shared" si="9"/>
        <v>55.000000000000007</v>
      </c>
      <c r="AB34" s="2">
        <f t="shared" si="10"/>
        <v>10000</v>
      </c>
      <c r="AC34" s="2">
        <f t="shared" si="11"/>
        <v>25</v>
      </c>
      <c r="AD34" s="2">
        <f t="shared" si="0"/>
        <v>750</v>
      </c>
      <c r="AE34" s="13">
        <f t="shared" si="14"/>
        <v>196.36693091681298</v>
      </c>
      <c r="AF34" s="10">
        <f t="shared" si="15"/>
        <v>8.9197224975222991E-3</v>
      </c>
      <c r="AG34" s="10">
        <f t="shared" si="16"/>
        <v>501.05514370664025</v>
      </c>
      <c r="AH34" s="10">
        <f t="shared" si="17"/>
        <v>132000</v>
      </c>
      <c r="AI34" s="10">
        <f t="shared" si="18"/>
        <v>17839444.9950446</v>
      </c>
      <c r="AJ34" s="10">
        <f t="shared" si="19"/>
        <v>111800.00000000001</v>
      </c>
      <c r="AK34" s="10">
        <f t="shared" si="20"/>
        <v>1355791690000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</v>
      </c>
      <c r="T35" s="2">
        <f t="shared" si="2"/>
        <v>20000</v>
      </c>
      <c r="U35" s="2">
        <f t="shared" si="3"/>
        <v>200000</v>
      </c>
      <c r="V35" s="2">
        <f t="shared" si="4"/>
        <v>18000</v>
      </c>
      <c r="W35" s="2">
        <f t="shared" si="5"/>
        <v>2000</v>
      </c>
      <c r="X35" s="2">
        <f t="shared" si="6"/>
        <v>180000</v>
      </c>
      <c r="Y35" s="2">
        <f t="shared" si="7"/>
        <v>450</v>
      </c>
      <c r="Z35" s="2">
        <f t="shared" si="8"/>
        <v>550</v>
      </c>
      <c r="AA35" s="2">
        <f t="shared" si="9"/>
        <v>45</v>
      </c>
      <c r="AB35" s="2">
        <f t="shared" si="10"/>
        <v>15000</v>
      </c>
      <c r="AC35" s="2">
        <f t="shared" si="11"/>
        <v>37.5</v>
      </c>
      <c r="AD35" s="2">
        <f t="shared" si="0"/>
        <v>750</v>
      </c>
      <c r="AE35" s="13">
        <f t="shared" si="14"/>
        <v>186.23773685591721</v>
      </c>
      <c r="AF35" s="10">
        <f t="shared" si="15"/>
        <v>9.0090090090090072E-3</v>
      </c>
      <c r="AG35" s="10">
        <f t="shared" si="16"/>
        <v>550.78158158158158</v>
      </c>
      <c r="AH35" s="10">
        <f t="shared" si="17"/>
        <v>108000</v>
      </c>
      <c r="AI35" s="10">
        <f t="shared" si="18"/>
        <v>29729729.729729731</v>
      </c>
      <c r="AJ35" s="10">
        <f t="shared" si="19"/>
        <v>92000</v>
      </c>
      <c r="AK35" s="10">
        <f t="shared" si="20"/>
        <v>1360026000000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</v>
      </c>
      <c r="T36" s="2">
        <f t="shared" si="2"/>
        <v>18000</v>
      </c>
      <c r="U36" s="2">
        <f t="shared" si="3"/>
        <v>200000</v>
      </c>
      <c r="V36" s="2">
        <f t="shared" si="4"/>
        <v>22000</v>
      </c>
      <c r="W36" s="2">
        <f t="shared" si="5"/>
        <v>2000</v>
      </c>
      <c r="X36" s="2">
        <f t="shared" si="6"/>
        <v>220000.00000000003</v>
      </c>
      <c r="Y36" s="2">
        <f t="shared" si="7"/>
        <v>450</v>
      </c>
      <c r="Z36" s="2">
        <f t="shared" si="8"/>
        <v>500</v>
      </c>
      <c r="AA36" s="2">
        <f t="shared" si="9"/>
        <v>50</v>
      </c>
      <c r="AB36" s="2">
        <f t="shared" si="10"/>
        <v>15000</v>
      </c>
      <c r="AC36" s="2">
        <f t="shared" si="11"/>
        <v>12.5</v>
      </c>
      <c r="AD36" s="2">
        <f t="shared" si="0"/>
        <v>750</v>
      </c>
      <c r="AE36" s="13">
        <f t="shared" si="14"/>
        <v>206.69319677163216</v>
      </c>
      <c r="AF36" s="10">
        <f t="shared" si="15"/>
        <v>1.2074643249176729E-2</v>
      </c>
      <c r="AG36" s="10">
        <f t="shared" si="16"/>
        <v>502.15183315038422</v>
      </c>
      <c r="AH36" s="10">
        <f t="shared" si="17"/>
        <v>132000</v>
      </c>
      <c r="AI36" s="10">
        <f t="shared" si="18"/>
        <v>32601536.772777166</v>
      </c>
      <c r="AJ36" s="10">
        <f t="shared" si="19"/>
        <v>112000.00000000001</v>
      </c>
      <c r="AK36" s="10">
        <f t="shared" si="20"/>
        <v>1661893800000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</v>
      </c>
      <c r="T37" s="2">
        <f t="shared" si="2"/>
        <v>20000</v>
      </c>
      <c r="U37" s="2">
        <f t="shared" si="3"/>
        <v>220000.00000000003</v>
      </c>
      <c r="V37" s="2">
        <f t="shared" si="4"/>
        <v>18000</v>
      </c>
      <c r="W37" s="2">
        <f t="shared" si="5"/>
        <v>2200</v>
      </c>
      <c r="X37" s="2">
        <f t="shared" si="6"/>
        <v>180000</v>
      </c>
      <c r="Y37" s="2">
        <f t="shared" si="7"/>
        <v>500</v>
      </c>
      <c r="Z37" s="2">
        <f t="shared" si="8"/>
        <v>550</v>
      </c>
      <c r="AA37" s="2">
        <f t="shared" si="9"/>
        <v>55.000000000000007</v>
      </c>
      <c r="AB37" s="2">
        <f t="shared" si="10"/>
        <v>5000</v>
      </c>
      <c r="AC37" s="2">
        <f t="shared" si="11"/>
        <v>25</v>
      </c>
      <c r="AD37" s="2">
        <f t="shared" si="0"/>
        <v>750</v>
      </c>
      <c r="AE37" s="13">
        <f t="shared" si="14"/>
        <v>186.17058984992056</v>
      </c>
      <c r="AF37" s="10">
        <f t="shared" si="15"/>
        <v>8.9197224975222991E-3</v>
      </c>
      <c r="AG37" s="10">
        <f t="shared" si="16"/>
        <v>551.16181037330693</v>
      </c>
      <c r="AH37" s="10">
        <f t="shared" si="17"/>
        <v>108000</v>
      </c>
      <c r="AI37" s="10">
        <f t="shared" si="18"/>
        <v>8919722.4975223001</v>
      </c>
      <c r="AJ37" s="10">
        <f t="shared" si="19"/>
        <v>92200</v>
      </c>
      <c r="AK37" s="10">
        <f t="shared" si="20"/>
        <v>510557700000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</v>
      </c>
      <c r="T38" s="2">
        <f t="shared" si="2"/>
        <v>22000</v>
      </c>
      <c r="U38" s="2">
        <f t="shared" si="3"/>
        <v>180000</v>
      </c>
      <c r="V38" s="2">
        <f t="shared" si="4"/>
        <v>20000</v>
      </c>
      <c r="W38" s="2">
        <f t="shared" si="5"/>
        <v>1800</v>
      </c>
      <c r="X38" s="2">
        <f t="shared" si="6"/>
        <v>200000</v>
      </c>
      <c r="Y38" s="2">
        <f t="shared" si="7"/>
        <v>550</v>
      </c>
      <c r="Z38" s="2">
        <f t="shared" si="8"/>
        <v>450</v>
      </c>
      <c r="AA38" s="2">
        <f t="shared" si="9"/>
        <v>45</v>
      </c>
      <c r="AB38" s="2">
        <f t="shared" si="10"/>
        <v>10000</v>
      </c>
      <c r="AC38" s="2">
        <f t="shared" si="11"/>
        <v>37.5</v>
      </c>
      <c r="AD38" s="2">
        <f t="shared" si="0"/>
        <v>750</v>
      </c>
      <c r="AE38" s="13">
        <f t="shared" si="14"/>
        <v>205.98175252150611</v>
      </c>
      <c r="AF38" s="10">
        <f t="shared" si="15"/>
        <v>9.0090090090090072E-3</v>
      </c>
      <c r="AG38" s="10">
        <f t="shared" si="16"/>
        <v>450.8526926926927</v>
      </c>
      <c r="AH38" s="10">
        <f t="shared" si="17"/>
        <v>120000</v>
      </c>
      <c r="AI38" s="10">
        <f t="shared" si="18"/>
        <v>19819819.819819823</v>
      </c>
      <c r="AJ38" s="10">
        <f t="shared" si="19"/>
        <v>101800</v>
      </c>
      <c r="AK38" s="10">
        <f t="shared" si="20"/>
        <v>1232237990000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199.67720389104193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</v>
      </c>
      <c r="T3" s="2">
        <f>LOOKUP(D3,$AY$20:$BA$20,$AY$23:$BA$23)</f>
        <v>180000</v>
      </c>
      <c r="U3" s="2">
        <f>LOOKUP(E3,$AY$20:$BA$20,$AY$24:$BA$24)</f>
        <v>18000</v>
      </c>
      <c r="V3" s="2">
        <f>LOOKUP(F3,$AY$20:$BA$20,$AY$25:$BA$25)</f>
        <v>1800</v>
      </c>
      <c r="W3" s="2">
        <f>LOOKUP(G3,$AY$20:$BA$20,$AY$26:$BA$26)</f>
        <v>1800</v>
      </c>
      <c r="X3" s="2">
        <f>LOOKUP(H3,$AY$20:$BA$20,$AY$27:$BA$27)</f>
        <v>180000</v>
      </c>
      <c r="Y3" s="2">
        <f>LOOKUP(I3,$AY$20:$BA$20,$AY$28:$BA$28)</f>
        <v>450</v>
      </c>
      <c r="Z3" s="2">
        <f>LOOKUP(J3,$AY$20:$BA$20,$AY$29:$BA$29)</f>
        <v>4500</v>
      </c>
      <c r="AA3" s="2">
        <f>LOOKUP(K3,$AY$20:$BA$20,$AY$30:$BA$30)</f>
        <v>4500</v>
      </c>
      <c r="AB3" s="2">
        <f>LOOKUP(L3,$AY$20:$BA$20,$AY$31:$BA$31)</f>
        <v>250</v>
      </c>
      <c r="AC3" s="2">
        <f>LOOKUP(M3,$AY$20:$BA$20,$AY$32:$BA$32)</f>
        <v>12.5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46.155915462151732</v>
      </c>
      <c r="AF3" s="10">
        <f>S3/(R3+S3)</f>
        <v>0.90909090909090906</v>
      </c>
      <c r="AG3" s="10">
        <f>(((R3*S3)/(R3+S3)+T3)/AC3/AD3)+Z3</f>
        <v>4558.1236363636363</v>
      </c>
      <c r="AH3" s="10">
        <f>V3+X3*0.5</f>
        <v>91800</v>
      </c>
      <c r="AI3" s="10">
        <f>(R3*S3)*AB3/(R3+S3)</f>
        <v>409090.90909090912</v>
      </c>
      <c r="AJ3" s="10">
        <f>W3+X3*0.5</f>
        <v>91800</v>
      </c>
      <c r="AK3" s="10">
        <f>(AH3+AJ3)*(1+AB3)*Y3+AH3*AJ3</f>
        <v>29164860000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25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52.267069688749224</v>
      </c>
      <c r="AF4" s="10">
        <f>S4/(R4+S4)</f>
        <v>0.90909090909090906</v>
      </c>
      <c r="AG4" s="10">
        <f>(((R4*S4)/(R4+S4)+T4)/AC4/AD4)+Z4</f>
        <v>5032.2909090909088</v>
      </c>
      <c r="AH4" s="10">
        <f>V4+X4*0.5</f>
        <v>102000</v>
      </c>
      <c r="AI4" s="10">
        <f>(R4*S4)*AB4/(R4+S4)</f>
        <v>909090.90909090906</v>
      </c>
      <c r="AJ4" s="10">
        <f>W4+X4*0.5</f>
        <v>102000</v>
      </c>
      <c r="AK4" s="10">
        <f>(AH4+AJ4)*(1+AB4)*Y4+AH4*AJ4</f>
        <v>61506000000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94719.332796370218</v>
      </c>
      <c r="AQ4" s="22">
        <f>AP4/AO4</f>
        <v>94719.332796370218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</v>
      </c>
      <c r="T5" s="2">
        <f t="shared" si="2"/>
        <v>220000.00000000003</v>
      </c>
      <c r="U5" s="2">
        <f t="shared" si="3"/>
        <v>22000</v>
      </c>
      <c r="V5" s="2">
        <f t="shared" si="4"/>
        <v>2200</v>
      </c>
      <c r="W5" s="2">
        <f t="shared" si="5"/>
        <v>2200</v>
      </c>
      <c r="X5" s="2">
        <f t="shared" si="6"/>
        <v>220000.00000000003</v>
      </c>
      <c r="Y5" s="2">
        <f t="shared" si="7"/>
        <v>550</v>
      </c>
      <c r="Z5" s="2">
        <f t="shared" si="8"/>
        <v>5500</v>
      </c>
      <c r="AA5" s="2">
        <f t="shared" si="9"/>
        <v>5500</v>
      </c>
      <c r="AB5" s="2">
        <f t="shared" si="10"/>
        <v>750</v>
      </c>
      <c r="AC5" s="2">
        <f t="shared" si="11"/>
        <v>37.5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54.759198816339214</v>
      </c>
      <c r="AF5" s="10">
        <f t="shared" ref="AF5:AF38" si="15">S5/(R5+S5)</f>
        <v>0.90909090909090906</v>
      </c>
      <c r="AG5" s="10">
        <f t="shared" ref="AG5:AG38" si="16">(((R5*S5)/(R5+S5)+T5)/AC5/AD5)+Z5</f>
        <v>5523.68</v>
      </c>
      <c r="AH5" s="10">
        <f t="shared" ref="AH5:AH38" si="17">V5+X5*0.5</f>
        <v>112200.00000000001</v>
      </c>
      <c r="AI5" s="10">
        <f t="shared" ref="AI5:AI38" si="18">(R5*S5)*AB5/(R5+S5)</f>
        <v>1500000</v>
      </c>
      <c r="AJ5" s="10">
        <f t="shared" ref="AJ5:AJ38" si="19">W5+X5*0.5</f>
        <v>112200.00000000001</v>
      </c>
      <c r="AK5" s="10">
        <f t="shared" ref="AK5:AK38" si="20">(AH5+AJ5)*(1+AB5)*Y5+AH5*AJ5</f>
        <v>105277260000.00002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1337.0922361226403</v>
      </c>
      <c r="AQ5" s="25">
        <f>AP5/AO5</f>
        <v>38.202635317789721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</v>
      </c>
      <c r="T6" s="2">
        <f t="shared" si="2"/>
        <v>180000</v>
      </c>
      <c r="U6" s="2">
        <f t="shared" si="3"/>
        <v>18000</v>
      </c>
      <c r="V6" s="2">
        <f t="shared" si="4"/>
        <v>2000</v>
      </c>
      <c r="W6" s="2">
        <f t="shared" si="5"/>
        <v>2000</v>
      </c>
      <c r="X6" s="2">
        <f t="shared" si="6"/>
        <v>200000</v>
      </c>
      <c r="Y6" s="2">
        <f t="shared" si="7"/>
        <v>500</v>
      </c>
      <c r="Z6" s="2">
        <f t="shared" si="8"/>
        <v>5500</v>
      </c>
      <c r="AA6" s="2">
        <f t="shared" si="9"/>
        <v>5500</v>
      </c>
      <c r="AB6" s="2">
        <f t="shared" si="10"/>
        <v>750</v>
      </c>
      <c r="AC6" s="2">
        <f t="shared" si="11"/>
        <v>37.5</v>
      </c>
      <c r="AD6" s="2">
        <f t="shared" si="0"/>
        <v>250</v>
      </c>
      <c r="AE6" s="13">
        <f t="shared" si="14"/>
        <v>46.321025687228314</v>
      </c>
      <c r="AF6" s="10">
        <f t="shared" si="15"/>
        <v>0.90909090909090906</v>
      </c>
      <c r="AG6" s="10">
        <f t="shared" si="16"/>
        <v>5519.3745454545451</v>
      </c>
      <c r="AH6" s="10">
        <f t="shared" si="17"/>
        <v>102000</v>
      </c>
      <c r="AI6" s="10">
        <f t="shared" si="18"/>
        <v>1227272.7272727273</v>
      </c>
      <c r="AJ6" s="10">
        <f t="shared" si="19"/>
        <v>102000</v>
      </c>
      <c r="AK6" s="10">
        <f t="shared" si="20"/>
        <v>87006000000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96056.425032492858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</v>
      </c>
      <c r="T7" s="2">
        <f t="shared" si="2"/>
        <v>200000</v>
      </c>
      <c r="U7" s="2">
        <f t="shared" si="3"/>
        <v>20000</v>
      </c>
      <c r="V7" s="2">
        <f t="shared" si="4"/>
        <v>2200</v>
      </c>
      <c r="W7" s="2">
        <f t="shared" si="5"/>
        <v>2200</v>
      </c>
      <c r="X7" s="2">
        <f t="shared" si="6"/>
        <v>220000.00000000003</v>
      </c>
      <c r="Y7" s="2">
        <f t="shared" si="7"/>
        <v>550</v>
      </c>
      <c r="Z7" s="2">
        <f t="shared" si="8"/>
        <v>4500</v>
      </c>
      <c r="AA7" s="2">
        <f t="shared" si="9"/>
        <v>4500</v>
      </c>
      <c r="AB7" s="2">
        <f t="shared" si="10"/>
        <v>250</v>
      </c>
      <c r="AC7" s="2">
        <f t="shared" si="11"/>
        <v>12.5</v>
      </c>
      <c r="AD7" s="2">
        <f t="shared" si="0"/>
        <v>250</v>
      </c>
      <c r="AE7" s="13">
        <f t="shared" si="14"/>
        <v>50.463238969040042</v>
      </c>
      <c r="AF7" s="10">
        <f t="shared" si="15"/>
        <v>0.90909090909090906</v>
      </c>
      <c r="AG7" s="10">
        <f t="shared" si="16"/>
        <v>4564.5818181818186</v>
      </c>
      <c r="AH7" s="10">
        <f t="shared" si="17"/>
        <v>112200.00000000001</v>
      </c>
      <c r="AI7" s="10">
        <f t="shared" si="18"/>
        <v>454545.45454545453</v>
      </c>
      <c r="AJ7" s="10">
        <f t="shared" si="19"/>
        <v>112200.00000000001</v>
      </c>
      <c r="AK7" s="10">
        <f t="shared" si="20"/>
        <v>43567260000.000008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</v>
      </c>
      <c r="T8" s="2">
        <f t="shared" si="2"/>
        <v>220000.00000000003</v>
      </c>
      <c r="U8" s="2">
        <f t="shared" si="3"/>
        <v>22000</v>
      </c>
      <c r="V8" s="2">
        <f t="shared" si="4"/>
        <v>1800</v>
      </c>
      <c r="W8" s="2">
        <f t="shared" si="5"/>
        <v>1800</v>
      </c>
      <c r="X8" s="2">
        <f t="shared" si="6"/>
        <v>180000</v>
      </c>
      <c r="Y8" s="2">
        <f t="shared" si="7"/>
        <v>450</v>
      </c>
      <c r="Z8" s="2">
        <f t="shared" si="8"/>
        <v>5000</v>
      </c>
      <c r="AA8" s="2">
        <f t="shared" si="9"/>
        <v>5000</v>
      </c>
      <c r="AB8" s="2">
        <f t="shared" si="10"/>
        <v>500</v>
      </c>
      <c r="AC8" s="2">
        <f t="shared" si="11"/>
        <v>25</v>
      </c>
      <c r="AD8" s="2">
        <f t="shared" si="0"/>
        <v>250</v>
      </c>
      <c r="AE8" s="13">
        <f t="shared" si="14"/>
        <v>56.144672445595788</v>
      </c>
      <c r="AF8" s="10">
        <f t="shared" si="15"/>
        <v>0.90909090909090906</v>
      </c>
      <c r="AG8" s="10">
        <f t="shared" si="16"/>
        <v>5035.5200000000004</v>
      </c>
      <c r="AH8" s="10">
        <f t="shared" si="17"/>
        <v>91800</v>
      </c>
      <c r="AI8" s="10">
        <f t="shared" si="18"/>
        <v>1000000</v>
      </c>
      <c r="AJ8" s="10">
        <f t="shared" si="19"/>
        <v>91800</v>
      </c>
      <c r="AK8" s="10">
        <f t="shared" si="20"/>
        <v>49819860000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</v>
      </c>
      <c r="T9" s="2">
        <f t="shared" si="2"/>
        <v>200000</v>
      </c>
      <c r="U9" s="2">
        <f t="shared" si="3"/>
        <v>22000</v>
      </c>
      <c r="V9" s="2">
        <f t="shared" si="4"/>
        <v>1800</v>
      </c>
      <c r="W9" s="2">
        <f t="shared" si="5"/>
        <v>2000</v>
      </c>
      <c r="X9" s="2">
        <f t="shared" si="6"/>
        <v>220000.00000000003</v>
      </c>
      <c r="Y9" s="2">
        <f t="shared" si="7"/>
        <v>550</v>
      </c>
      <c r="Z9" s="2">
        <f t="shared" si="8"/>
        <v>4500</v>
      </c>
      <c r="AA9" s="2">
        <f t="shared" si="9"/>
        <v>5000</v>
      </c>
      <c r="AB9" s="2">
        <f t="shared" si="10"/>
        <v>500</v>
      </c>
      <c r="AC9" s="2">
        <f t="shared" si="11"/>
        <v>37.5</v>
      </c>
      <c r="AD9" s="2">
        <f t="shared" si="0"/>
        <v>250</v>
      </c>
      <c r="AE9" s="13">
        <f t="shared" si="14"/>
        <v>52.785299862960613</v>
      </c>
      <c r="AF9" s="10">
        <f t="shared" si="15"/>
        <v>0.90909090909090906</v>
      </c>
      <c r="AG9" s="10">
        <f t="shared" si="16"/>
        <v>4521.5078787878792</v>
      </c>
      <c r="AH9" s="10">
        <f t="shared" si="17"/>
        <v>111800.00000000001</v>
      </c>
      <c r="AI9" s="10">
        <f t="shared" si="18"/>
        <v>818181.81818181823</v>
      </c>
      <c r="AJ9" s="10">
        <f t="shared" si="19"/>
        <v>112000.00000000001</v>
      </c>
      <c r="AK9" s="10">
        <f t="shared" si="20"/>
        <v>74189690000.000015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</v>
      </c>
      <c r="T10" s="2">
        <f t="shared" si="2"/>
        <v>220000.00000000003</v>
      </c>
      <c r="U10" s="2">
        <f t="shared" si="3"/>
        <v>18000</v>
      </c>
      <c r="V10" s="2">
        <f t="shared" si="4"/>
        <v>2000</v>
      </c>
      <c r="W10" s="2">
        <f t="shared" si="5"/>
        <v>2200</v>
      </c>
      <c r="X10" s="2">
        <f t="shared" si="6"/>
        <v>180000</v>
      </c>
      <c r="Y10" s="2">
        <f t="shared" si="7"/>
        <v>450</v>
      </c>
      <c r="Z10" s="2">
        <f t="shared" si="8"/>
        <v>5000</v>
      </c>
      <c r="AA10" s="2">
        <f t="shared" si="9"/>
        <v>5500</v>
      </c>
      <c r="AB10" s="2">
        <f t="shared" si="10"/>
        <v>750</v>
      </c>
      <c r="AC10" s="2">
        <f t="shared" si="11"/>
        <v>12.5</v>
      </c>
      <c r="AD10" s="2">
        <f t="shared" si="0"/>
        <v>250</v>
      </c>
      <c r="AE10" s="13">
        <f t="shared" si="14"/>
        <v>53.950876089998353</v>
      </c>
      <c r="AF10" s="10">
        <f t="shared" si="15"/>
        <v>0.90909090909090906</v>
      </c>
      <c r="AG10" s="10">
        <f t="shared" si="16"/>
        <v>5070.9818181818182</v>
      </c>
      <c r="AH10" s="10">
        <f t="shared" si="17"/>
        <v>92000</v>
      </c>
      <c r="AI10" s="10">
        <f t="shared" si="18"/>
        <v>1363636.3636363635</v>
      </c>
      <c r="AJ10" s="10">
        <f t="shared" si="19"/>
        <v>92200</v>
      </c>
      <c r="AK10" s="10">
        <f t="shared" si="20"/>
        <v>70732790000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</v>
      </c>
      <c r="T11" s="2">
        <f t="shared" si="2"/>
        <v>180000</v>
      </c>
      <c r="U11" s="2">
        <f t="shared" si="3"/>
        <v>20000</v>
      </c>
      <c r="V11" s="2">
        <f t="shared" si="4"/>
        <v>2200</v>
      </c>
      <c r="W11" s="2">
        <f t="shared" si="5"/>
        <v>1800</v>
      </c>
      <c r="X11" s="2">
        <f t="shared" si="6"/>
        <v>200000</v>
      </c>
      <c r="Y11" s="2">
        <f t="shared" si="7"/>
        <v>500</v>
      </c>
      <c r="Z11" s="2">
        <f t="shared" si="8"/>
        <v>5500</v>
      </c>
      <c r="AA11" s="2">
        <f t="shared" si="9"/>
        <v>4500</v>
      </c>
      <c r="AB11" s="2">
        <f t="shared" si="10"/>
        <v>250</v>
      </c>
      <c r="AC11" s="2">
        <f t="shared" si="11"/>
        <v>25</v>
      </c>
      <c r="AD11" s="2">
        <f t="shared" si="0"/>
        <v>250</v>
      </c>
      <c r="AE11" s="13">
        <f t="shared" si="14"/>
        <v>46.201447654772736</v>
      </c>
      <c r="AF11" s="10">
        <f t="shared" si="15"/>
        <v>0.90909090909090906</v>
      </c>
      <c r="AG11" s="10">
        <f t="shared" si="16"/>
        <v>5529.12</v>
      </c>
      <c r="AH11" s="10">
        <f t="shared" si="17"/>
        <v>102200</v>
      </c>
      <c r="AI11" s="10">
        <f t="shared" si="18"/>
        <v>500000</v>
      </c>
      <c r="AJ11" s="10">
        <f t="shared" si="19"/>
        <v>101800</v>
      </c>
      <c r="AK11" s="10">
        <f t="shared" si="20"/>
        <v>36005960000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</v>
      </c>
      <c r="T12" s="2">
        <f t="shared" si="2"/>
        <v>220000.00000000003</v>
      </c>
      <c r="U12" s="2">
        <f t="shared" si="3"/>
        <v>20000</v>
      </c>
      <c r="V12" s="2">
        <f t="shared" si="4"/>
        <v>1800</v>
      </c>
      <c r="W12" s="2">
        <f t="shared" si="5"/>
        <v>2200</v>
      </c>
      <c r="X12" s="2">
        <f t="shared" si="6"/>
        <v>200000</v>
      </c>
      <c r="Y12" s="2">
        <f t="shared" si="7"/>
        <v>550</v>
      </c>
      <c r="Z12" s="2">
        <f t="shared" si="8"/>
        <v>5000</v>
      </c>
      <c r="AA12" s="2">
        <f t="shared" si="9"/>
        <v>4500</v>
      </c>
      <c r="AB12" s="2">
        <f t="shared" si="10"/>
        <v>750</v>
      </c>
      <c r="AC12" s="2">
        <f t="shared" si="11"/>
        <v>25</v>
      </c>
      <c r="AD12" s="2">
        <f t="shared" si="0"/>
        <v>250</v>
      </c>
      <c r="AE12" s="13">
        <f t="shared" si="14"/>
        <v>51.212121785312164</v>
      </c>
      <c r="AF12" s="10">
        <f t="shared" si="15"/>
        <v>0.90909090909090906</v>
      </c>
      <c r="AG12" s="10">
        <f t="shared" si="16"/>
        <v>5035.4618181818178</v>
      </c>
      <c r="AH12" s="10">
        <f t="shared" si="17"/>
        <v>101800</v>
      </c>
      <c r="AI12" s="10">
        <f t="shared" si="18"/>
        <v>1227272.7272727273</v>
      </c>
      <c r="AJ12" s="10">
        <f t="shared" si="19"/>
        <v>102200</v>
      </c>
      <c r="AK12" s="10">
        <f t="shared" si="20"/>
        <v>94666160000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</v>
      </c>
      <c r="T13" s="2">
        <f t="shared" si="2"/>
        <v>180000</v>
      </c>
      <c r="U13" s="2">
        <f t="shared" si="3"/>
        <v>22000</v>
      </c>
      <c r="V13" s="2">
        <f t="shared" si="4"/>
        <v>2000</v>
      </c>
      <c r="W13" s="2">
        <f t="shared" si="5"/>
        <v>1800</v>
      </c>
      <c r="X13" s="2">
        <f t="shared" si="6"/>
        <v>220000.00000000003</v>
      </c>
      <c r="Y13" s="2">
        <f t="shared" si="7"/>
        <v>450</v>
      </c>
      <c r="Z13" s="2">
        <f t="shared" si="8"/>
        <v>5500</v>
      </c>
      <c r="AA13" s="2">
        <f t="shared" si="9"/>
        <v>5000</v>
      </c>
      <c r="AB13" s="2">
        <f t="shared" si="10"/>
        <v>250</v>
      </c>
      <c r="AC13" s="2">
        <f t="shared" si="11"/>
        <v>37.5</v>
      </c>
      <c r="AD13" s="2">
        <f t="shared" si="0"/>
        <v>250</v>
      </c>
      <c r="AE13" s="13">
        <f t="shared" si="14"/>
        <v>40.473250480022983</v>
      </c>
      <c r="AF13" s="10">
        <f t="shared" si="15"/>
        <v>0.90909090909090906</v>
      </c>
      <c r="AG13" s="10">
        <f t="shared" si="16"/>
        <v>5519.393939393939</v>
      </c>
      <c r="AH13" s="10">
        <f t="shared" si="17"/>
        <v>112000.00000000001</v>
      </c>
      <c r="AI13" s="10">
        <f t="shared" si="18"/>
        <v>454545.45454545453</v>
      </c>
      <c r="AJ13" s="10">
        <f t="shared" si="19"/>
        <v>111800.00000000001</v>
      </c>
      <c r="AK13" s="10">
        <f t="shared" si="20"/>
        <v>37799810000.000008</v>
      </c>
      <c r="AL13" s="10">
        <f t="shared" si="21"/>
        <v>450.6</v>
      </c>
      <c r="AM13" s="12"/>
      <c r="AN13" s="26" t="s">
        <v>53</v>
      </c>
      <c r="AO13" s="12">
        <f>10*LOG((AP4-AQ5)/AO6/AQ5)</f>
        <v>18.378676097602824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</v>
      </c>
      <c r="T14" s="2">
        <f t="shared" si="2"/>
        <v>200000</v>
      </c>
      <c r="U14" s="2">
        <f t="shared" si="3"/>
        <v>18000</v>
      </c>
      <c r="V14" s="2">
        <f t="shared" si="4"/>
        <v>2200</v>
      </c>
      <c r="W14" s="2">
        <f t="shared" si="5"/>
        <v>2000</v>
      </c>
      <c r="X14" s="2">
        <f t="shared" si="6"/>
        <v>180000</v>
      </c>
      <c r="Y14" s="2">
        <f t="shared" si="7"/>
        <v>500</v>
      </c>
      <c r="Z14" s="2">
        <f t="shared" si="8"/>
        <v>4500</v>
      </c>
      <c r="AA14" s="2">
        <f t="shared" si="9"/>
        <v>5500</v>
      </c>
      <c r="AB14" s="2">
        <f t="shared" si="10"/>
        <v>500</v>
      </c>
      <c r="AC14" s="2">
        <f t="shared" si="11"/>
        <v>12.5</v>
      </c>
      <c r="AD14" s="2">
        <f t="shared" si="0"/>
        <v>250</v>
      </c>
      <c r="AE14" s="13">
        <f t="shared" si="14"/>
        <v>61.993077957159073</v>
      </c>
      <c r="AF14" s="10">
        <f t="shared" si="15"/>
        <v>0.90909090909090906</v>
      </c>
      <c r="AG14" s="10">
        <f t="shared" si="16"/>
        <v>4564.6400000000003</v>
      </c>
      <c r="AH14" s="10">
        <f t="shared" si="17"/>
        <v>92200</v>
      </c>
      <c r="AI14" s="10">
        <f t="shared" si="18"/>
        <v>1000000</v>
      </c>
      <c r="AJ14" s="10">
        <f t="shared" si="19"/>
        <v>92000</v>
      </c>
      <c r="AK14" s="10">
        <f t="shared" si="20"/>
        <v>54624500000</v>
      </c>
      <c r="AL14" s="10">
        <f t="shared" si="21"/>
        <v>500.6</v>
      </c>
      <c r="AM14" s="12"/>
      <c r="AN14" s="26" t="s">
        <v>54</v>
      </c>
      <c r="AO14" s="12">
        <f>10*LOG((AP4-AQ5)/AO6)</f>
        <v>34.199609324755983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</v>
      </c>
      <c r="T15" s="2">
        <f t="shared" si="2"/>
        <v>220000.00000000003</v>
      </c>
      <c r="U15" s="2">
        <f t="shared" si="3"/>
        <v>18000</v>
      </c>
      <c r="V15" s="2">
        <f t="shared" si="4"/>
        <v>2200</v>
      </c>
      <c r="W15" s="2">
        <f t="shared" si="5"/>
        <v>2000</v>
      </c>
      <c r="X15" s="2">
        <f t="shared" si="6"/>
        <v>180000</v>
      </c>
      <c r="Y15" s="2">
        <f t="shared" si="7"/>
        <v>550</v>
      </c>
      <c r="Z15" s="2">
        <f t="shared" si="8"/>
        <v>5500</v>
      </c>
      <c r="AA15" s="2">
        <f t="shared" si="9"/>
        <v>5000</v>
      </c>
      <c r="AB15" s="2">
        <f t="shared" si="10"/>
        <v>250</v>
      </c>
      <c r="AC15" s="2">
        <f t="shared" si="11"/>
        <v>25</v>
      </c>
      <c r="AD15" s="2">
        <f t="shared" si="0"/>
        <v>500</v>
      </c>
      <c r="AE15" s="13">
        <f t="shared" si="14"/>
        <v>41.367227190249167</v>
      </c>
      <c r="AF15" s="10">
        <f t="shared" si="15"/>
        <v>0.91743119266055051</v>
      </c>
      <c r="AG15" s="10">
        <f t="shared" si="16"/>
        <v>5517.7321100917434</v>
      </c>
      <c r="AH15" s="10">
        <f t="shared" si="17"/>
        <v>92200</v>
      </c>
      <c r="AI15" s="10">
        <f t="shared" si="18"/>
        <v>412844.03669724771</v>
      </c>
      <c r="AJ15" s="10">
        <f t="shared" si="19"/>
        <v>92000</v>
      </c>
      <c r="AK15" s="10">
        <f t="shared" si="20"/>
        <v>33911210000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</v>
      </c>
      <c r="T16" s="2">
        <f t="shared" si="2"/>
        <v>180000</v>
      </c>
      <c r="U16" s="2">
        <f t="shared" si="3"/>
        <v>20000</v>
      </c>
      <c r="V16" s="2">
        <f t="shared" si="4"/>
        <v>1800</v>
      </c>
      <c r="W16" s="2">
        <f t="shared" si="5"/>
        <v>2200</v>
      </c>
      <c r="X16" s="2">
        <f t="shared" si="6"/>
        <v>200000</v>
      </c>
      <c r="Y16" s="2">
        <f t="shared" si="7"/>
        <v>450</v>
      </c>
      <c r="Z16" s="2">
        <f t="shared" si="8"/>
        <v>4500</v>
      </c>
      <c r="AA16" s="2">
        <f t="shared" si="9"/>
        <v>5500</v>
      </c>
      <c r="AB16" s="2">
        <f t="shared" si="10"/>
        <v>500</v>
      </c>
      <c r="AC16" s="2">
        <f t="shared" si="11"/>
        <v>37.5</v>
      </c>
      <c r="AD16" s="2">
        <f t="shared" si="0"/>
        <v>500</v>
      </c>
      <c r="AE16" s="13">
        <f t="shared" si="14"/>
        <v>56.393978161441744</v>
      </c>
      <c r="AF16" s="10">
        <f t="shared" si="15"/>
        <v>0.91666666666666663</v>
      </c>
      <c r="AG16" s="10">
        <f t="shared" si="16"/>
        <v>4509.6977777777774</v>
      </c>
      <c r="AH16" s="10">
        <f t="shared" si="17"/>
        <v>101800</v>
      </c>
      <c r="AI16" s="10">
        <f t="shared" si="18"/>
        <v>916666.66666666663</v>
      </c>
      <c r="AJ16" s="10">
        <f t="shared" si="19"/>
        <v>102200</v>
      </c>
      <c r="AK16" s="10">
        <f t="shared" si="20"/>
        <v>56395760000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</v>
      </c>
      <c r="T17" s="2">
        <f t="shared" si="2"/>
        <v>200000</v>
      </c>
      <c r="U17" s="2">
        <f t="shared" si="3"/>
        <v>22000</v>
      </c>
      <c r="V17" s="2">
        <f t="shared" si="4"/>
        <v>2000</v>
      </c>
      <c r="W17" s="2">
        <f t="shared" si="5"/>
        <v>1800</v>
      </c>
      <c r="X17" s="2">
        <f t="shared" si="6"/>
        <v>220000.00000000003</v>
      </c>
      <c r="Y17" s="2">
        <f t="shared" si="7"/>
        <v>500</v>
      </c>
      <c r="Z17" s="2">
        <f t="shared" si="8"/>
        <v>5000</v>
      </c>
      <c r="AA17" s="2">
        <f t="shared" si="9"/>
        <v>4500</v>
      </c>
      <c r="AB17" s="2">
        <f t="shared" si="10"/>
        <v>750</v>
      </c>
      <c r="AC17" s="2">
        <f t="shared" si="11"/>
        <v>12.5</v>
      </c>
      <c r="AD17" s="2">
        <f t="shared" si="0"/>
        <v>500</v>
      </c>
      <c r="AE17" s="13">
        <f t="shared" si="14"/>
        <v>57.911230503084788</v>
      </c>
      <c r="AF17" s="10">
        <f t="shared" si="15"/>
        <v>0.8910891089108911</v>
      </c>
      <c r="AG17" s="10">
        <f t="shared" si="16"/>
        <v>5032.3136633663362</v>
      </c>
      <c r="AH17" s="10">
        <f t="shared" si="17"/>
        <v>112000.00000000001</v>
      </c>
      <c r="AI17" s="10">
        <f t="shared" si="18"/>
        <v>1470297.0297029703</v>
      </c>
      <c r="AJ17" s="10">
        <f t="shared" si="19"/>
        <v>111800.00000000001</v>
      </c>
      <c r="AK17" s="10">
        <f t="shared" si="20"/>
        <v>96558500000.000015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</v>
      </c>
      <c r="T18" s="2">
        <f t="shared" si="2"/>
        <v>220000.00000000003</v>
      </c>
      <c r="U18" s="2">
        <f t="shared" si="3"/>
        <v>20000</v>
      </c>
      <c r="V18" s="2">
        <f t="shared" si="4"/>
        <v>1800</v>
      </c>
      <c r="W18" s="2">
        <f t="shared" si="5"/>
        <v>1800</v>
      </c>
      <c r="X18" s="2">
        <f t="shared" si="6"/>
        <v>220000.00000000003</v>
      </c>
      <c r="Y18" s="2">
        <f t="shared" si="7"/>
        <v>500</v>
      </c>
      <c r="Z18" s="2">
        <f t="shared" si="8"/>
        <v>5500</v>
      </c>
      <c r="AA18" s="2">
        <f t="shared" si="9"/>
        <v>5500</v>
      </c>
      <c r="AB18" s="2">
        <f t="shared" si="10"/>
        <v>500</v>
      </c>
      <c r="AC18" s="2">
        <f t="shared" si="11"/>
        <v>12.5</v>
      </c>
      <c r="AD18" s="2">
        <f t="shared" si="0"/>
        <v>500</v>
      </c>
      <c r="AE18" s="13">
        <f t="shared" si="14"/>
        <v>43.860601018786127</v>
      </c>
      <c r="AF18" s="10">
        <f t="shared" si="15"/>
        <v>0.91743119266055051</v>
      </c>
      <c r="AG18" s="10">
        <f t="shared" si="16"/>
        <v>5535.4642201834858</v>
      </c>
      <c r="AH18" s="10">
        <f t="shared" si="17"/>
        <v>111800.00000000001</v>
      </c>
      <c r="AI18" s="10">
        <f t="shared" si="18"/>
        <v>825688.07339449541</v>
      </c>
      <c r="AJ18" s="10">
        <f t="shared" si="19"/>
        <v>111800.00000000001</v>
      </c>
      <c r="AK18" s="10">
        <f t="shared" si="20"/>
        <v>68511040000.000015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27">
        <v>16</v>
      </c>
      <c r="BD18" s="27">
        <v>1</v>
      </c>
      <c r="BE18" s="27">
        <v>2</v>
      </c>
      <c r="BF18" s="27">
        <v>3</v>
      </c>
      <c r="BG18" s="27">
        <v>2</v>
      </c>
      <c r="BH18" s="27">
        <v>1</v>
      </c>
      <c r="BI18" s="27">
        <v>1</v>
      </c>
      <c r="BJ18" s="27">
        <v>3</v>
      </c>
      <c r="BK18" s="27">
        <v>2</v>
      </c>
      <c r="BL18" s="27">
        <v>3</v>
      </c>
      <c r="BM18" s="27">
        <v>3</v>
      </c>
      <c r="BN18" s="27">
        <v>2</v>
      </c>
      <c r="BO18" s="27">
        <v>1</v>
      </c>
      <c r="BP18" s="27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</v>
      </c>
      <c r="T19" s="2">
        <f t="shared" si="2"/>
        <v>180000</v>
      </c>
      <c r="U19" s="2">
        <f t="shared" si="3"/>
        <v>22000</v>
      </c>
      <c r="V19" s="2">
        <f t="shared" si="4"/>
        <v>2000</v>
      </c>
      <c r="W19" s="2">
        <f t="shared" si="5"/>
        <v>2000</v>
      </c>
      <c r="X19" s="2">
        <f t="shared" si="6"/>
        <v>180000</v>
      </c>
      <c r="Y19" s="2">
        <f t="shared" si="7"/>
        <v>550</v>
      </c>
      <c r="Z19" s="2">
        <f t="shared" si="8"/>
        <v>4500</v>
      </c>
      <c r="AA19" s="2">
        <f t="shared" si="9"/>
        <v>4500</v>
      </c>
      <c r="AB19" s="2">
        <f t="shared" si="10"/>
        <v>750</v>
      </c>
      <c r="AC19" s="2">
        <f t="shared" si="11"/>
        <v>25</v>
      </c>
      <c r="AD19" s="2">
        <f t="shared" si="0"/>
        <v>500</v>
      </c>
      <c r="AE19" s="13">
        <f t="shared" si="14"/>
        <v>62.136087955022951</v>
      </c>
      <c r="AF19" s="10">
        <f t="shared" si="15"/>
        <v>0.91666666666666663</v>
      </c>
      <c r="AG19" s="10">
        <f t="shared" si="16"/>
        <v>4514.5466666666671</v>
      </c>
      <c r="AH19" s="10">
        <f t="shared" si="17"/>
        <v>92000</v>
      </c>
      <c r="AI19" s="10">
        <f t="shared" si="18"/>
        <v>1375000</v>
      </c>
      <c r="AJ19" s="10">
        <f t="shared" si="19"/>
        <v>92000</v>
      </c>
      <c r="AK19" s="10">
        <f t="shared" si="20"/>
        <v>84465200000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</v>
      </c>
      <c r="T20" s="2">
        <f t="shared" si="2"/>
        <v>200000</v>
      </c>
      <c r="U20" s="2">
        <f t="shared" si="3"/>
        <v>18000</v>
      </c>
      <c r="V20" s="2">
        <f t="shared" si="4"/>
        <v>2200</v>
      </c>
      <c r="W20" s="2">
        <f t="shared" si="5"/>
        <v>2200</v>
      </c>
      <c r="X20" s="2">
        <f t="shared" si="6"/>
        <v>200000</v>
      </c>
      <c r="Y20" s="2">
        <f t="shared" si="7"/>
        <v>450</v>
      </c>
      <c r="Z20" s="2">
        <f t="shared" si="8"/>
        <v>5000</v>
      </c>
      <c r="AA20" s="2">
        <f t="shared" si="9"/>
        <v>5000</v>
      </c>
      <c r="AB20" s="2">
        <f t="shared" si="10"/>
        <v>250</v>
      </c>
      <c r="AC20" s="2">
        <f t="shared" si="11"/>
        <v>37.5</v>
      </c>
      <c r="AD20" s="2">
        <f t="shared" si="0"/>
        <v>500</v>
      </c>
      <c r="AE20" s="13">
        <f t="shared" si="14"/>
        <v>47.565692853301229</v>
      </c>
      <c r="AF20" s="10">
        <f t="shared" si="15"/>
        <v>0.8910891089108911</v>
      </c>
      <c r="AG20" s="10">
        <f t="shared" si="16"/>
        <v>5010.7712211221124</v>
      </c>
      <c r="AH20" s="10">
        <f t="shared" si="17"/>
        <v>102200</v>
      </c>
      <c r="AI20" s="10">
        <f t="shared" si="18"/>
        <v>490099.00990099012</v>
      </c>
      <c r="AJ20" s="10">
        <f t="shared" si="19"/>
        <v>102200</v>
      </c>
      <c r="AK20" s="10">
        <f t="shared" si="20"/>
        <v>33531820000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16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</v>
      </c>
      <c r="T21" s="2">
        <f t="shared" si="2"/>
        <v>180000</v>
      </c>
      <c r="U21" s="2">
        <f t="shared" si="3"/>
        <v>22000</v>
      </c>
      <c r="V21" s="2">
        <f t="shared" si="4"/>
        <v>2200</v>
      </c>
      <c r="W21" s="2">
        <f t="shared" si="5"/>
        <v>2200</v>
      </c>
      <c r="X21" s="2">
        <f t="shared" si="6"/>
        <v>180000</v>
      </c>
      <c r="Y21" s="2">
        <f t="shared" si="7"/>
        <v>500</v>
      </c>
      <c r="Z21" s="2">
        <f t="shared" si="8"/>
        <v>5000</v>
      </c>
      <c r="AA21" s="2">
        <f t="shared" si="9"/>
        <v>4500</v>
      </c>
      <c r="AB21" s="2">
        <f t="shared" si="10"/>
        <v>500</v>
      </c>
      <c r="AC21" s="2">
        <f t="shared" si="11"/>
        <v>37.5</v>
      </c>
      <c r="AD21" s="2">
        <f t="shared" si="0"/>
        <v>500</v>
      </c>
      <c r="AE21" s="13">
        <f t="shared" si="14"/>
        <v>49.508854504589848</v>
      </c>
      <c r="AF21" s="10">
        <f t="shared" si="15"/>
        <v>0.91743119266055051</v>
      </c>
      <c r="AG21" s="10">
        <f t="shared" si="16"/>
        <v>5009.6880733944954</v>
      </c>
      <c r="AH21" s="10">
        <f t="shared" si="17"/>
        <v>92200</v>
      </c>
      <c r="AI21" s="10">
        <f t="shared" si="18"/>
        <v>825688.07339449541</v>
      </c>
      <c r="AJ21" s="10">
        <f t="shared" si="19"/>
        <v>92200</v>
      </c>
      <c r="AK21" s="10">
        <f t="shared" si="20"/>
        <v>54693040000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LOOKUP(BD18,$AY$3:$BA$3,AY4:BA4)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</v>
      </c>
      <c r="T22" s="2">
        <f t="shared" si="2"/>
        <v>200000</v>
      </c>
      <c r="U22" s="2">
        <f t="shared" si="3"/>
        <v>18000</v>
      </c>
      <c r="V22" s="2">
        <f t="shared" si="4"/>
        <v>1800</v>
      </c>
      <c r="W22" s="2">
        <f t="shared" si="5"/>
        <v>1800</v>
      </c>
      <c r="X22" s="2">
        <f t="shared" si="6"/>
        <v>200000</v>
      </c>
      <c r="Y22" s="2">
        <f t="shared" si="7"/>
        <v>550</v>
      </c>
      <c r="Z22" s="2">
        <f t="shared" si="8"/>
        <v>5500</v>
      </c>
      <c r="AA22" s="2">
        <f t="shared" si="9"/>
        <v>5000</v>
      </c>
      <c r="AB22" s="2">
        <f t="shared" si="10"/>
        <v>750</v>
      </c>
      <c r="AC22" s="2">
        <f t="shared" si="11"/>
        <v>12.5</v>
      </c>
      <c r="AD22" s="2">
        <f t="shared" si="0"/>
        <v>500</v>
      </c>
      <c r="AE22" s="13">
        <f t="shared" si="14"/>
        <v>51.615885446583242</v>
      </c>
      <c r="AF22" s="10">
        <f t="shared" si="15"/>
        <v>0.91666666666666663</v>
      </c>
      <c r="AG22" s="10">
        <f t="shared" si="16"/>
        <v>5532.2933333333331</v>
      </c>
      <c r="AH22" s="10">
        <f t="shared" si="17"/>
        <v>101800</v>
      </c>
      <c r="AI22" s="10">
        <f t="shared" si="18"/>
        <v>1375000</v>
      </c>
      <c r="AJ22" s="10">
        <f t="shared" si="19"/>
        <v>101800</v>
      </c>
      <c r="AK22" s="10">
        <f t="shared" si="20"/>
        <v>94460220000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LOOKUP(BE18,$AY$3:$BA$3,AY5:BA5)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</v>
      </c>
      <c r="T23" s="2">
        <f t="shared" si="2"/>
        <v>220000.00000000003</v>
      </c>
      <c r="U23" s="2">
        <f t="shared" si="3"/>
        <v>20000</v>
      </c>
      <c r="V23" s="2">
        <f t="shared" si="4"/>
        <v>2000</v>
      </c>
      <c r="W23" s="2">
        <f t="shared" si="5"/>
        <v>2000</v>
      </c>
      <c r="X23" s="2">
        <f t="shared" si="6"/>
        <v>220000.00000000003</v>
      </c>
      <c r="Y23" s="2">
        <f t="shared" si="7"/>
        <v>450</v>
      </c>
      <c r="Z23" s="2">
        <f t="shared" si="8"/>
        <v>4500</v>
      </c>
      <c r="AA23" s="2">
        <f t="shared" si="9"/>
        <v>5500</v>
      </c>
      <c r="AB23" s="2">
        <f t="shared" si="10"/>
        <v>250</v>
      </c>
      <c r="AC23" s="2">
        <f t="shared" si="11"/>
        <v>25</v>
      </c>
      <c r="AD23" s="2">
        <f t="shared" si="0"/>
        <v>500</v>
      </c>
      <c r="AE23" s="13">
        <f t="shared" si="14"/>
        <v>50.459701206035717</v>
      </c>
      <c r="AF23" s="10">
        <f t="shared" si="15"/>
        <v>0.8910891089108911</v>
      </c>
      <c r="AG23" s="10">
        <f t="shared" si="16"/>
        <v>4517.7568316831685</v>
      </c>
      <c r="AH23" s="10">
        <f t="shared" si="17"/>
        <v>112000.00000000001</v>
      </c>
      <c r="AI23" s="10">
        <f t="shared" si="18"/>
        <v>490099.00990099012</v>
      </c>
      <c r="AJ23" s="10">
        <f t="shared" si="19"/>
        <v>112000.00000000001</v>
      </c>
      <c r="AK23" s="10">
        <f t="shared" si="20"/>
        <v>37844800000.000008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LOOKUP(BF18,$AY$3:$BA$3,AY6:BA6)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</v>
      </c>
      <c r="T24" s="2">
        <f t="shared" si="2"/>
        <v>200000</v>
      </c>
      <c r="U24" s="2">
        <f t="shared" si="3"/>
        <v>22000</v>
      </c>
      <c r="V24" s="2">
        <f t="shared" si="4"/>
        <v>2200</v>
      </c>
      <c r="W24" s="2">
        <f t="shared" si="5"/>
        <v>1800</v>
      </c>
      <c r="X24" s="2">
        <f t="shared" si="6"/>
        <v>200000</v>
      </c>
      <c r="Y24" s="2">
        <f t="shared" si="7"/>
        <v>450</v>
      </c>
      <c r="Z24" s="2">
        <f t="shared" si="8"/>
        <v>4500</v>
      </c>
      <c r="AA24" s="2">
        <f t="shared" si="9"/>
        <v>5500</v>
      </c>
      <c r="AB24" s="2">
        <f t="shared" si="10"/>
        <v>750</v>
      </c>
      <c r="AC24" s="2">
        <f t="shared" si="11"/>
        <v>25</v>
      </c>
      <c r="AD24" s="2">
        <f t="shared" si="0"/>
        <v>500</v>
      </c>
      <c r="AE24" s="13">
        <f t="shared" si="14"/>
        <v>54.527811411267699</v>
      </c>
      <c r="AF24" s="10">
        <f t="shared" si="15"/>
        <v>0.91743119266055051</v>
      </c>
      <c r="AG24" s="10">
        <f t="shared" si="16"/>
        <v>4516.132110091743</v>
      </c>
      <c r="AH24" s="10">
        <f t="shared" si="17"/>
        <v>102200</v>
      </c>
      <c r="AI24" s="10">
        <f t="shared" si="18"/>
        <v>1238532.1100917431</v>
      </c>
      <c r="AJ24" s="10">
        <f t="shared" si="19"/>
        <v>101800</v>
      </c>
      <c r="AK24" s="10">
        <f t="shared" si="20"/>
        <v>79345760000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LOOKUP(BG18,$AY$3:$BA$3,AY7:BA7)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</v>
      </c>
      <c r="T25" s="2">
        <f t="shared" si="2"/>
        <v>220000.00000000003</v>
      </c>
      <c r="U25" s="2">
        <f t="shared" si="3"/>
        <v>18000</v>
      </c>
      <c r="V25" s="2">
        <f t="shared" si="4"/>
        <v>1800</v>
      </c>
      <c r="W25" s="2">
        <f t="shared" si="5"/>
        <v>2000</v>
      </c>
      <c r="X25" s="2">
        <f t="shared" si="6"/>
        <v>220000.00000000003</v>
      </c>
      <c r="Y25" s="2">
        <f t="shared" si="7"/>
        <v>500</v>
      </c>
      <c r="Z25" s="2">
        <f t="shared" si="8"/>
        <v>5000</v>
      </c>
      <c r="AA25" s="2">
        <f t="shared" si="9"/>
        <v>4500</v>
      </c>
      <c r="AB25" s="2">
        <f t="shared" si="10"/>
        <v>250</v>
      </c>
      <c r="AC25" s="2">
        <f t="shared" si="11"/>
        <v>37.5</v>
      </c>
      <c r="AD25" s="2">
        <f t="shared" si="0"/>
        <v>500</v>
      </c>
      <c r="AE25" s="13">
        <f t="shared" si="14"/>
        <v>45.835760703997231</v>
      </c>
      <c r="AF25" s="10">
        <f t="shared" si="15"/>
        <v>0.91666666666666663</v>
      </c>
      <c r="AG25" s="10">
        <f t="shared" si="16"/>
        <v>5011.8311111111107</v>
      </c>
      <c r="AH25" s="10">
        <f t="shared" si="17"/>
        <v>111800.00000000001</v>
      </c>
      <c r="AI25" s="10">
        <f t="shared" si="18"/>
        <v>458333.33333333331</v>
      </c>
      <c r="AJ25" s="10">
        <f t="shared" si="19"/>
        <v>112000.00000000001</v>
      </c>
      <c r="AK25" s="10">
        <f t="shared" si="20"/>
        <v>40608500000.000008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LOOKUP(BH18,$AY$3:$BA$3,AY8:BA8)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</v>
      </c>
      <c r="T26" s="2">
        <f t="shared" si="2"/>
        <v>180000</v>
      </c>
      <c r="U26" s="2">
        <f t="shared" si="3"/>
        <v>20000</v>
      </c>
      <c r="V26" s="2">
        <f t="shared" si="4"/>
        <v>2000</v>
      </c>
      <c r="W26" s="2">
        <f t="shared" si="5"/>
        <v>2200</v>
      </c>
      <c r="X26" s="2">
        <f t="shared" si="6"/>
        <v>180000</v>
      </c>
      <c r="Y26" s="2">
        <f t="shared" si="7"/>
        <v>550</v>
      </c>
      <c r="Z26" s="2">
        <f t="shared" si="8"/>
        <v>5500</v>
      </c>
      <c r="AA26" s="2">
        <f t="shared" si="9"/>
        <v>5000</v>
      </c>
      <c r="AB26" s="2">
        <f t="shared" si="10"/>
        <v>500</v>
      </c>
      <c r="AC26" s="2">
        <f t="shared" si="11"/>
        <v>12.5</v>
      </c>
      <c r="AD26" s="2">
        <f t="shared" si="0"/>
        <v>500</v>
      </c>
      <c r="AE26" s="13">
        <f t="shared" si="14"/>
        <v>52.742403049653625</v>
      </c>
      <c r="AF26" s="10">
        <f t="shared" si="15"/>
        <v>0.8910891089108911</v>
      </c>
      <c r="AG26" s="10">
        <f t="shared" si="16"/>
        <v>5529.1136633663364</v>
      </c>
      <c r="AH26" s="10">
        <f t="shared" si="17"/>
        <v>92000</v>
      </c>
      <c r="AI26" s="10">
        <f t="shared" si="18"/>
        <v>980198.01980198023</v>
      </c>
      <c r="AJ26" s="10">
        <f t="shared" si="19"/>
        <v>92200</v>
      </c>
      <c r="AK26" s="10">
        <f t="shared" si="20"/>
        <v>59238710000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LOOKUP(BI18,$AY$3:$BA$3,AY9:BA9)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</v>
      </c>
      <c r="T27" s="2">
        <f t="shared" si="2"/>
        <v>200000</v>
      </c>
      <c r="U27" s="2">
        <f t="shared" si="3"/>
        <v>18000</v>
      </c>
      <c r="V27" s="2">
        <f t="shared" si="4"/>
        <v>2000</v>
      </c>
      <c r="W27" s="2">
        <f t="shared" si="5"/>
        <v>2200</v>
      </c>
      <c r="X27" s="2">
        <f t="shared" si="6"/>
        <v>220000.00000000003</v>
      </c>
      <c r="Y27" s="2">
        <f t="shared" si="7"/>
        <v>450</v>
      </c>
      <c r="Z27" s="2">
        <f t="shared" si="8"/>
        <v>5500</v>
      </c>
      <c r="AA27" s="2">
        <f t="shared" si="9"/>
        <v>4500</v>
      </c>
      <c r="AB27" s="2">
        <f t="shared" si="10"/>
        <v>500</v>
      </c>
      <c r="AC27" s="2">
        <f t="shared" si="11"/>
        <v>25</v>
      </c>
      <c r="AD27" s="2">
        <f t="shared" si="0"/>
        <v>750</v>
      </c>
      <c r="AE27" s="13">
        <f t="shared" si="14"/>
        <v>43.962956856813129</v>
      </c>
      <c r="AF27" s="10">
        <f t="shared" si="15"/>
        <v>0.92436974789915971</v>
      </c>
      <c r="AG27" s="10">
        <f t="shared" si="16"/>
        <v>5510.7554061624651</v>
      </c>
      <c r="AH27" s="10">
        <f t="shared" si="17"/>
        <v>112000.00000000001</v>
      </c>
      <c r="AI27" s="10">
        <f t="shared" si="18"/>
        <v>831932.77310924372</v>
      </c>
      <c r="AJ27" s="10">
        <f t="shared" si="19"/>
        <v>112200.00000000001</v>
      </c>
      <c r="AK27" s="10">
        <f t="shared" si="20"/>
        <v>63112290000.000015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LOOKUP(BJ18,$AY$3:$BA$3,AY10:BA10)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</v>
      </c>
      <c r="T28" s="2">
        <f t="shared" si="2"/>
        <v>220000.00000000003</v>
      </c>
      <c r="U28" s="2">
        <f t="shared" si="3"/>
        <v>20000</v>
      </c>
      <c r="V28" s="2">
        <f t="shared" si="4"/>
        <v>2200</v>
      </c>
      <c r="W28" s="2">
        <f t="shared" si="5"/>
        <v>1800</v>
      </c>
      <c r="X28" s="2">
        <f t="shared" si="6"/>
        <v>180000</v>
      </c>
      <c r="Y28" s="2">
        <f t="shared" si="7"/>
        <v>500</v>
      </c>
      <c r="Z28" s="2">
        <f t="shared" si="8"/>
        <v>4500</v>
      </c>
      <c r="AA28" s="2">
        <f t="shared" si="9"/>
        <v>5000</v>
      </c>
      <c r="AB28" s="2">
        <f t="shared" si="10"/>
        <v>750</v>
      </c>
      <c r="AC28" s="2">
        <f t="shared" si="11"/>
        <v>37.5</v>
      </c>
      <c r="AD28" s="2">
        <f t="shared" si="0"/>
        <v>750</v>
      </c>
      <c r="AE28" s="13">
        <f t="shared" si="14"/>
        <v>60.217999584694113</v>
      </c>
      <c r="AF28" s="10">
        <f t="shared" si="15"/>
        <v>0.9</v>
      </c>
      <c r="AG28" s="10">
        <f t="shared" si="16"/>
        <v>4507.8862222222224</v>
      </c>
      <c r="AH28" s="10">
        <f t="shared" si="17"/>
        <v>92200</v>
      </c>
      <c r="AI28" s="10">
        <f t="shared" si="18"/>
        <v>1350000</v>
      </c>
      <c r="AJ28" s="10">
        <f t="shared" si="19"/>
        <v>91800</v>
      </c>
      <c r="AK28" s="10">
        <f t="shared" si="20"/>
        <v>77555960000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LOOKUP(BK18,$AY$3:$BA$3,AY11:BA11)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</v>
      </c>
      <c r="T29" s="2">
        <f t="shared" si="2"/>
        <v>180000</v>
      </c>
      <c r="U29" s="2">
        <f t="shared" si="3"/>
        <v>22000</v>
      </c>
      <c r="V29" s="2">
        <f t="shared" si="4"/>
        <v>1800</v>
      </c>
      <c r="W29" s="2">
        <f t="shared" si="5"/>
        <v>2000</v>
      </c>
      <c r="X29" s="2">
        <f t="shared" si="6"/>
        <v>200000</v>
      </c>
      <c r="Y29" s="2">
        <f t="shared" si="7"/>
        <v>550</v>
      </c>
      <c r="Z29" s="2">
        <f t="shared" si="8"/>
        <v>5000</v>
      </c>
      <c r="AA29" s="2">
        <f t="shared" si="9"/>
        <v>5500</v>
      </c>
      <c r="AB29" s="2">
        <f t="shared" si="10"/>
        <v>250</v>
      </c>
      <c r="AC29" s="2">
        <f t="shared" si="11"/>
        <v>12.5</v>
      </c>
      <c r="AD29" s="2">
        <f t="shared" si="0"/>
        <v>750</v>
      </c>
      <c r="AE29" s="13">
        <f t="shared" si="14"/>
        <v>50.467234609309678</v>
      </c>
      <c r="AF29" s="10">
        <f t="shared" si="15"/>
        <v>0.90090090090090091</v>
      </c>
      <c r="AG29" s="10">
        <f t="shared" si="16"/>
        <v>5019.4114114114118</v>
      </c>
      <c r="AH29" s="10">
        <f t="shared" si="17"/>
        <v>101800</v>
      </c>
      <c r="AI29" s="10">
        <f t="shared" si="18"/>
        <v>495495.4954954955</v>
      </c>
      <c r="AJ29" s="10">
        <f t="shared" si="19"/>
        <v>102000</v>
      </c>
      <c r="AK29" s="10">
        <f t="shared" si="20"/>
        <v>38518190000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LOOKUP(BL18,$AY$3:$BA$3,AY12:BA12)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</v>
      </c>
      <c r="T30" s="2">
        <f t="shared" si="2"/>
        <v>200000</v>
      </c>
      <c r="U30" s="2">
        <f t="shared" si="3"/>
        <v>20000</v>
      </c>
      <c r="V30" s="2">
        <f t="shared" si="4"/>
        <v>2000</v>
      </c>
      <c r="W30" s="2">
        <f t="shared" si="5"/>
        <v>1800</v>
      </c>
      <c r="X30" s="2">
        <f t="shared" si="6"/>
        <v>180000</v>
      </c>
      <c r="Y30" s="2">
        <f t="shared" si="7"/>
        <v>550</v>
      </c>
      <c r="Z30" s="2">
        <f t="shared" si="8"/>
        <v>5000</v>
      </c>
      <c r="AA30" s="2">
        <f t="shared" si="9"/>
        <v>5500</v>
      </c>
      <c r="AB30" s="2">
        <f t="shared" si="10"/>
        <v>250</v>
      </c>
      <c r="AC30" s="2">
        <f t="shared" si="11"/>
        <v>37.5</v>
      </c>
      <c r="AD30" s="2">
        <f t="shared" si="0"/>
        <v>750</v>
      </c>
      <c r="AE30" s="13">
        <f t="shared" si="14"/>
        <v>44.964072657432894</v>
      </c>
      <c r="AF30" s="10">
        <f t="shared" si="15"/>
        <v>0.92436974789915971</v>
      </c>
      <c r="AG30" s="10">
        <f t="shared" si="16"/>
        <v>5007.1702707749764</v>
      </c>
      <c r="AH30" s="10">
        <f t="shared" si="17"/>
        <v>92000</v>
      </c>
      <c r="AI30" s="10">
        <f t="shared" si="18"/>
        <v>415966.38655462186</v>
      </c>
      <c r="AJ30" s="10">
        <f t="shared" si="19"/>
        <v>91800</v>
      </c>
      <c r="AK30" s="10">
        <f t="shared" si="20"/>
        <v>33819190000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LOOKUP(BM18,$AY$3:$BA$3,AY13:BA13)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</v>
      </c>
      <c r="T31" s="2">
        <f t="shared" si="2"/>
        <v>220000.00000000003</v>
      </c>
      <c r="U31" s="2">
        <f t="shared" si="3"/>
        <v>22000</v>
      </c>
      <c r="V31" s="2">
        <f t="shared" si="4"/>
        <v>2200</v>
      </c>
      <c r="W31" s="2">
        <f t="shared" si="5"/>
        <v>2000</v>
      </c>
      <c r="X31" s="2">
        <f t="shared" si="6"/>
        <v>200000</v>
      </c>
      <c r="Y31" s="2">
        <f t="shared" si="7"/>
        <v>450</v>
      </c>
      <c r="Z31" s="2">
        <f t="shared" si="8"/>
        <v>5500</v>
      </c>
      <c r="AA31" s="2">
        <f t="shared" si="9"/>
        <v>4500</v>
      </c>
      <c r="AB31" s="2">
        <f t="shared" si="10"/>
        <v>500</v>
      </c>
      <c r="AC31" s="2">
        <f t="shared" si="11"/>
        <v>12.5</v>
      </c>
      <c r="AD31" s="2">
        <f t="shared" si="0"/>
        <v>750</v>
      </c>
      <c r="AE31" s="13">
        <f t="shared" si="14"/>
        <v>47.249453297409985</v>
      </c>
      <c r="AF31" s="10">
        <f t="shared" si="15"/>
        <v>0.9</v>
      </c>
      <c r="AG31" s="10">
        <f t="shared" si="16"/>
        <v>5523.6586666666662</v>
      </c>
      <c r="AH31" s="10">
        <f t="shared" si="17"/>
        <v>102200</v>
      </c>
      <c r="AI31" s="10">
        <f t="shared" si="18"/>
        <v>900000</v>
      </c>
      <c r="AJ31" s="10">
        <f t="shared" si="19"/>
        <v>102000</v>
      </c>
      <c r="AK31" s="10">
        <f t="shared" si="20"/>
        <v>56461290000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LOOKUP(BN18,$AY$3:$BA$3,AY14:BA14)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</v>
      </c>
      <c r="T32" s="2">
        <f t="shared" si="2"/>
        <v>180000</v>
      </c>
      <c r="U32" s="2">
        <f t="shared" si="3"/>
        <v>18000</v>
      </c>
      <c r="V32" s="2">
        <f t="shared" si="4"/>
        <v>1800</v>
      </c>
      <c r="W32" s="2">
        <f t="shared" si="5"/>
        <v>2200</v>
      </c>
      <c r="X32" s="2">
        <f t="shared" si="6"/>
        <v>220000.00000000003</v>
      </c>
      <c r="Y32" s="2">
        <f t="shared" si="7"/>
        <v>500</v>
      </c>
      <c r="Z32" s="2">
        <f t="shared" si="8"/>
        <v>4500</v>
      </c>
      <c r="AA32" s="2">
        <f t="shared" si="9"/>
        <v>5000</v>
      </c>
      <c r="AB32" s="2">
        <f t="shared" si="10"/>
        <v>750</v>
      </c>
      <c r="AC32" s="2">
        <f t="shared" si="11"/>
        <v>25</v>
      </c>
      <c r="AD32" s="2">
        <f t="shared" si="0"/>
        <v>750</v>
      </c>
      <c r="AE32" s="13">
        <f t="shared" si="14"/>
        <v>63.88248885456683</v>
      </c>
      <c r="AF32" s="10">
        <f t="shared" si="15"/>
        <v>0.90090090090090091</v>
      </c>
      <c r="AG32" s="10">
        <f t="shared" si="16"/>
        <v>4509.7057057057054</v>
      </c>
      <c r="AH32" s="10">
        <f t="shared" si="17"/>
        <v>111800.00000000001</v>
      </c>
      <c r="AI32" s="10">
        <f t="shared" si="18"/>
        <v>1486486.4864864864</v>
      </c>
      <c r="AJ32" s="10">
        <f t="shared" si="19"/>
        <v>112200.00000000001</v>
      </c>
      <c r="AK32" s="10">
        <f t="shared" si="20"/>
        <v>96655960000.000015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LOOKUP(BO18,$AY$3:$BA$3,AY15:BA15)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</v>
      </c>
      <c r="T33" s="2">
        <f t="shared" si="2"/>
        <v>220000.00000000003</v>
      </c>
      <c r="U33" s="2">
        <f t="shared" si="3"/>
        <v>22000</v>
      </c>
      <c r="V33" s="2">
        <f t="shared" si="4"/>
        <v>2000</v>
      </c>
      <c r="W33" s="2">
        <f t="shared" si="5"/>
        <v>2200</v>
      </c>
      <c r="X33" s="2">
        <f t="shared" si="6"/>
        <v>200000</v>
      </c>
      <c r="Y33" s="2">
        <f t="shared" si="7"/>
        <v>500</v>
      </c>
      <c r="Z33" s="2">
        <f t="shared" si="8"/>
        <v>4500</v>
      </c>
      <c r="AA33" s="2">
        <f t="shared" si="9"/>
        <v>5000</v>
      </c>
      <c r="AB33" s="2">
        <f t="shared" si="10"/>
        <v>250</v>
      </c>
      <c r="AC33" s="2">
        <f t="shared" si="11"/>
        <v>12.5</v>
      </c>
      <c r="AD33" s="2">
        <f t="shared" si="0"/>
        <v>750</v>
      </c>
      <c r="AE33" s="13">
        <f t="shared" si="14"/>
        <v>47.018930649595127</v>
      </c>
      <c r="AF33" s="10">
        <f t="shared" si="15"/>
        <v>0.92436974789915971</v>
      </c>
      <c r="AG33" s="10">
        <f t="shared" si="16"/>
        <v>4523.6441456582634</v>
      </c>
      <c r="AH33" s="10">
        <f t="shared" si="17"/>
        <v>102000</v>
      </c>
      <c r="AI33" s="10">
        <f t="shared" si="18"/>
        <v>415966.38655462186</v>
      </c>
      <c r="AJ33" s="10">
        <f t="shared" si="19"/>
        <v>102200</v>
      </c>
      <c r="AK33" s="10">
        <f t="shared" si="20"/>
        <v>36051500000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LOOKUP(BP18,$AY$3:$BA$3,AY16:BA16)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</v>
      </c>
      <c r="T34" s="2">
        <f t="shared" si="2"/>
        <v>180000</v>
      </c>
      <c r="U34" s="2">
        <f t="shared" si="3"/>
        <v>18000</v>
      </c>
      <c r="V34" s="2">
        <f t="shared" si="4"/>
        <v>2200</v>
      </c>
      <c r="W34" s="2">
        <f t="shared" si="5"/>
        <v>1800</v>
      </c>
      <c r="X34" s="2">
        <f t="shared" si="6"/>
        <v>220000.00000000003</v>
      </c>
      <c r="Y34" s="2">
        <f t="shared" si="7"/>
        <v>550</v>
      </c>
      <c r="Z34" s="2">
        <f t="shared" si="8"/>
        <v>5000</v>
      </c>
      <c r="AA34" s="2">
        <f t="shared" si="9"/>
        <v>5500</v>
      </c>
      <c r="AB34" s="2">
        <f t="shared" si="10"/>
        <v>500</v>
      </c>
      <c r="AC34" s="2">
        <f t="shared" si="11"/>
        <v>25</v>
      </c>
      <c r="AD34" s="2">
        <f t="shared" si="0"/>
        <v>750</v>
      </c>
      <c r="AE34" s="13">
        <f t="shared" si="14"/>
        <v>52.010213844208351</v>
      </c>
      <c r="AF34" s="10">
        <f t="shared" si="15"/>
        <v>0.9</v>
      </c>
      <c r="AG34" s="10">
        <f t="shared" si="16"/>
        <v>5009.6959999999999</v>
      </c>
      <c r="AH34" s="10">
        <f t="shared" si="17"/>
        <v>112200.00000000001</v>
      </c>
      <c r="AI34" s="10">
        <f t="shared" si="18"/>
        <v>900000</v>
      </c>
      <c r="AJ34" s="10">
        <f t="shared" si="19"/>
        <v>111800.00000000001</v>
      </c>
      <c r="AK34" s="10">
        <f t="shared" si="20"/>
        <v>74267160000.000015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</v>
      </c>
      <c r="T35" s="2">
        <f t="shared" si="2"/>
        <v>200000</v>
      </c>
      <c r="U35" s="2">
        <f t="shared" si="3"/>
        <v>20000</v>
      </c>
      <c r="V35" s="2">
        <f t="shared" si="4"/>
        <v>1800</v>
      </c>
      <c r="W35" s="2">
        <f t="shared" si="5"/>
        <v>2000</v>
      </c>
      <c r="X35" s="2">
        <f t="shared" si="6"/>
        <v>180000</v>
      </c>
      <c r="Y35" s="2">
        <f t="shared" si="7"/>
        <v>450</v>
      </c>
      <c r="Z35" s="2">
        <f t="shared" si="8"/>
        <v>5500</v>
      </c>
      <c r="AA35" s="2">
        <f t="shared" si="9"/>
        <v>4500</v>
      </c>
      <c r="AB35" s="2">
        <f t="shared" si="10"/>
        <v>750</v>
      </c>
      <c r="AC35" s="2">
        <f t="shared" si="11"/>
        <v>37.5</v>
      </c>
      <c r="AD35" s="2">
        <f t="shared" si="0"/>
        <v>750</v>
      </c>
      <c r="AE35" s="13">
        <f t="shared" si="14"/>
        <v>54.413485417702049</v>
      </c>
      <c r="AF35" s="10">
        <f t="shared" si="15"/>
        <v>0.90090090090090091</v>
      </c>
      <c r="AG35" s="10">
        <f t="shared" si="16"/>
        <v>5507.1815815815817</v>
      </c>
      <c r="AH35" s="10">
        <f t="shared" si="17"/>
        <v>91800</v>
      </c>
      <c r="AI35" s="10">
        <f t="shared" si="18"/>
        <v>1486486.4864864864</v>
      </c>
      <c r="AJ35" s="10">
        <f t="shared" si="19"/>
        <v>92000</v>
      </c>
      <c r="AK35" s="10">
        <f t="shared" si="20"/>
        <v>70560810000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</v>
      </c>
      <c r="T36" s="2">
        <f t="shared" si="2"/>
        <v>180000</v>
      </c>
      <c r="U36" s="2">
        <f t="shared" si="3"/>
        <v>20000</v>
      </c>
      <c r="V36" s="2">
        <f t="shared" si="4"/>
        <v>2200</v>
      </c>
      <c r="W36" s="2">
        <f t="shared" si="5"/>
        <v>2000</v>
      </c>
      <c r="X36" s="2">
        <f t="shared" si="6"/>
        <v>220000.00000000003</v>
      </c>
      <c r="Y36" s="2">
        <f t="shared" si="7"/>
        <v>450</v>
      </c>
      <c r="Z36" s="2">
        <f t="shared" si="8"/>
        <v>5000</v>
      </c>
      <c r="AA36" s="2">
        <f t="shared" si="9"/>
        <v>5000</v>
      </c>
      <c r="AB36" s="2">
        <f t="shared" si="10"/>
        <v>750</v>
      </c>
      <c r="AC36" s="2">
        <f t="shared" si="11"/>
        <v>12.5</v>
      </c>
      <c r="AD36" s="2">
        <f t="shared" si="0"/>
        <v>750</v>
      </c>
      <c r="AE36" s="13">
        <f t="shared" si="14"/>
        <v>49.895860562404955</v>
      </c>
      <c r="AF36" s="10">
        <f t="shared" si="15"/>
        <v>0.92436974789915971</v>
      </c>
      <c r="AG36" s="10">
        <f t="shared" si="16"/>
        <v>5019.3774789915969</v>
      </c>
      <c r="AH36" s="10">
        <f t="shared" si="17"/>
        <v>112200.00000000001</v>
      </c>
      <c r="AI36" s="10">
        <f t="shared" si="18"/>
        <v>1247899.1596638656</v>
      </c>
      <c r="AJ36" s="10">
        <f t="shared" si="19"/>
        <v>112000.00000000001</v>
      </c>
      <c r="AK36" s="10">
        <f t="shared" si="20"/>
        <v>88334790000.000015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</v>
      </c>
      <c r="T37" s="2">
        <f t="shared" si="2"/>
        <v>200000</v>
      </c>
      <c r="U37" s="2">
        <f t="shared" si="3"/>
        <v>22000</v>
      </c>
      <c r="V37" s="2">
        <f t="shared" si="4"/>
        <v>1800</v>
      </c>
      <c r="W37" s="2">
        <f t="shared" si="5"/>
        <v>2200</v>
      </c>
      <c r="X37" s="2">
        <f t="shared" si="6"/>
        <v>180000</v>
      </c>
      <c r="Y37" s="2">
        <f t="shared" si="7"/>
        <v>500</v>
      </c>
      <c r="Z37" s="2">
        <f t="shared" si="8"/>
        <v>5500</v>
      </c>
      <c r="AA37" s="2">
        <f t="shared" si="9"/>
        <v>5500</v>
      </c>
      <c r="AB37" s="2">
        <f t="shared" si="10"/>
        <v>250</v>
      </c>
      <c r="AC37" s="2">
        <f t="shared" si="11"/>
        <v>25</v>
      </c>
      <c r="AD37" s="2">
        <f t="shared" si="0"/>
        <v>750</v>
      </c>
      <c r="AE37" s="13">
        <f t="shared" si="14"/>
        <v>43.031864699818925</v>
      </c>
      <c r="AF37" s="10">
        <f t="shared" si="15"/>
        <v>0.9</v>
      </c>
      <c r="AG37" s="10">
        <f t="shared" si="16"/>
        <v>5510.7626666666665</v>
      </c>
      <c r="AH37" s="10">
        <f t="shared" si="17"/>
        <v>91800</v>
      </c>
      <c r="AI37" s="10">
        <f t="shared" si="18"/>
        <v>450000</v>
      </c>
      <c r="AJ37" s="10">
        <f t="shared" si="19"/>
        <v>92200</v>
      </c>
      <c r="AK37" s="10">
        <f t="shared" si="20"/>
        <v>31555960000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</v>
      </c>
      <c r="T38" s="2">
        <f t="shared" si="2"/>
        <v>220000.00000000003</v>
      </c>
      <c r="U38" s="2">
        <f t="shared" si="3"/>
        <v>18000</v>
      </c>
      <c r="V38" s="2">
        <f t="shared" si="4"/>
        <v>2000</v>
      </c>
      <c r="W38" s="2">
        <f t="shared" si="5"/>
        <v>1800</v>
      </c>
      <c r="X38" s="2">
        <f t="shared" si="6"/>
        <v>200000</v>
      </c>
      <c r="Y38" s="2">
        <f t="shared" si="7"/>
        <v>550</v>
      </c>
      <c r="Z38" s="2">
        <f t="shared" si="8"/>
        <v>4500</v>
      </c>
      <c r="AA38" s="2">
        <f t="shared" si="9"/>
        <v>4500</v>
      </c>
      <c r="AB38" s="2">
        <f t="shared" si="10"/>
        <v>500</v>
      </c>
      <c r="AC38" s="2">
        <f t="shared" si="11"/>
        <v>37.5</v>
      </c>
      <c r="AD38" s="2">
        <f t="shared" si="0"/>
        <v>750</v>
      </c>
      <c r="AE38" s="13">
        <f t="shared" si="14"/>
        <v>62.823376297000472</v>
      </c>
      <c r="AF38" s="10">
        <f t="shared" si="15"/>
        <v>0.90090090090090091</v>
      </c>
      <c r="AG38" s="10">
        <f t="shared" si="16"/>
        <v>4507.8926926926924</v>
      </c>
      <c r="AH38" s="10">
        <f t="shared" si="17"/>
        <v>102000</v>
      </c>
      <c r="AI38" s="10">
        <f t="shared" si="18"/>
        <v>990990.99099099101</v>
      </c>
      <c r="AJ38" s="10">
        <f t="shared" si="19"/>
        <v>101800</v>
      </c>
      <c r="AK38" s="10">
        <f t="shared" si="20"/>
        <v>66540690000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51.294176839841683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180000</v>
      </c>
      <c r="T3" s="2">
        <f>LOOKUP(D3,$AY$20:$BA$20,$AY$23:$BA$23)</f>
        <v>1800</v>
      </c>
      <c r="U3" s="2">
        <f>LOOKUP(E3,$AY$20:$BA$20,$AY$24:$BA$24)</f>
        <v>180000</v>
      </c>
      <c r="V3" s="2">
        <f>LOOKUP(F3,$AY$20:$BA$20,$AY$25:$BA$25)</f>
        <v>18000</v>
      </c>
      <c r="W3" s="2">
        <f>LOOKUP(G3,$AY$20:$BA$20,$AY$26:$BA$26)</f>
        <v>18000</v>
      </c>
      <c r="X3" s="2">
        <f>LOOKUP(H3,$AY$20:$BA$20,$AY$27:$BA$27)</f>
        <v>1800</v>
      </c>
      <c r="Y3" s="2">
        <f>LOOKUP(I3,$AY$20:$BA$20,$AY$28:$BA$28)</f>
        <v>4500</v>
      </c>
      <c r="Z3" s="2">
        <f>LOOKUP(J3,$AY$20:$BA$20,$AY$29:$BA$29)</f>
        <v>45</v>
      </c>
      <c r="AA3" s="2">
        <f>LOOKUP(K3,$AY$20:$BA$20,$AY$30:$BA$30)</f>
        <v>45</v>
      </c>
      <c r="AB3" s="2">
        <f>LOOKUP(L3,$AY$20:$BA$20,$AY$31:$BA$31)</f>
        <v>5000</v>
      </c>
      <c r="AC3" s="2">
        <f>LOOKUP(M3,$AY$20:$BA$20,$AY$32:$BA$32)</f>
        <v>250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3907.5324852719946</v>
      </c>
      <c r="AF3" s="10">
        <f>S3/(R3+S3)</f>
        <v>0.90909090909090906</v>
      </c>
      <c r="AG3" s="10">
        <f>(((R3*S3)/(R3+S3)+T3)/AC3/AD3)+Z3</f>
        <v>45.290618181818182</v>
      </c>
      <c r="AH3" s="10">
        <f>V3+X3*0.5</f>
        <v>18900</v>
      </c>
      <c r="AI3" s="10">
        <f>(R3*S3)*AB3/(R3+S3)</f>
        <v>81818181.818181813</v>
      </c>
      <c r="AJ3" s="10">
        <f>W3+X3*0.5</f>
        <v>18900</v>
      </c>
      <c r="AK3" s="10">
        <f>(AH3+AJ3)*(1+AB3)*Y3+AH3*AJ3</f>
        <v>851027310000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5000</v>
      </c>
      <c r="Z4" s="2">
        <f t="shared" ref="Z4:Z38" si="8">LOOKUP(J4,$AY$20:$BA$20,$AY$29:$BA$29)</f>
        <v>50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500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4309.4102814583084</v>
      </c>
      <c r="AF4" s="10">
        <f>S4/(R4+S4)</f>
        <v>0.90909090909090906</v>
      </c>
      <c r="AG4" s="10">
        <f>(((R4*S4)/(R4+S4)+T4)/AC4/AD4)+Z4</f>
        <v>50.161454545454546</v>
      </c>
      <c r="AH4" s="10">
        <f>V4+X4*0.5</f>
        <v>21000</v>
      </c>
      <c r="AI4" s="10">
        <f>(R4*S4)*AB4/(R4+S4)</f>
        <v>181818181.81818181</v>
      </c>
      <c r="AJ4" s="10">
        <f>W4+X4*0.5</f>
        <v>21000</v>
      </c>
      <c r="AK4" s="10">
        <f>(AH4+AJ4)*(1+AB4)*Y4+AH4*AJ4</f>
        <v>2100651000000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664085592.60606313</v>
      </c>
      <c r="AQ4" s="22">
        <f>AP4/AO4</f>
        <v>664085592.60606313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220000.00000000003</v>
      </c>
      <c r="T5" s="2">
        <f t="shared" si="2"/>
        <v>2200</v>
      </c>
      <c r="U5" s="2">
        <f t="shared" si="3"/>
        <v>220000.00000000003</v>
      </c>
      <c r="V5" s="2">
        <f t="shared" si="4"/>
        <v>22000</v>
      </c>
      <c r="W5" s="2">
        <f t="shared" si="5"/>
        <v>22000</v>
      </c>
      <c r="X5" s="2">
        <f t="shared" si="6"/>
        <v>2200</v>
      </c>
      <c r="Y5" s="2">
        <f t="shared" si="7"/>
        <v>5500</v>
      </c>
      <c r="Z5" s="2">
        <f t="shared" si="8"/>
        <v>55.000000000000007</v>
      </c>
      <c r="AA5" s="2">
        <f t="shared" si="9"/>
        <v>55.000000000000007</v>
      </c>
      <c r="AB5" s="2">
        <f t="shared" si="10"/>
        <v>15000</v>
      </c>
      <c r="AC5" s="2">
        <f t="shared" si="11"/>
        <v>750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4703.0505557105143</v>
      </c>
      <c r="AF5" s="10">
        <f t="shared" ref="AF5:AF38" si="15">S5/(R5+S5)</f>
        <v>0.90909090909090906</v>
      </c>
      <c r="AG5" s="10">
        <f t="shared" ref="AG5:AG38" si="16">(((R5*S5)/(R5+S5)+T5)/AC5/AD5)+Z5</f>
        <v>55.118400000000008</v>
      </c>
      <c r="AH5" s="10">
        <f t="shared" ref="AH5:AH38" si="17">V5+X5*0.5</f>
        <v>23100</v>
      </c>
      <c r="AI5" s="10">
        <f t="shared" ref="AI5:AI38" si="18">(R5*S5)*AB5/(R5+S5)</f>
        <v>300000000</v>
      </c>
      <c r="AJ5" s="10">
        <f t="shared" ref="AJ5:AJ38" si="19">W5+X5*0.5</f>
        <v>23100</v>
      </c>
      <c r="AK5" s="10">
        <f t="shared" ref="AK5:AK38" si="20">(AH5+AJ5)*(1+AB5)*Y5+AH5*AJ5</f>
        <v>3812287710000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3053180.2262644768</v>
      </c>
      <c r="AQ5" s="25">
        <f>AP5/AO5</f>
        <v>87233.720750413617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180000</v>
      </c>
      <c r="T6" s="2">
        <f t="shared" si="2"/>
        <v>1800</v>
      </c>
      <c r="U6" s="2">
        <f t="shared" si="3"/>
        <v>180000</v>
      </c>
      <c r="V6" s="2">
        <f t="shared" si="4"/>
        <v>20000</v>
      </c>
      <c r="W6" s="2">
        <f t="shared" si="5"/>
        <v>20000</v>
      </c>
      <c r="X6" s="2">
        <f t="shared" si="6"/>
        <v>2000</v>
      </c>
      <c r="Y6" s="2">
        <f t="shared" si="7"/>
        <v>5000</v>
      </c>
      <c r="Z6" s="2">
        <f t="shared" si="8"/>
        <v>55.000000000000007</v>
      </c>
      <c r="AA6" s="2">
        <f t="shared" si="9"/>
        <v>55.000000000000007</v>
      </c>
      <c r="AB6" s="2">
        <f t="shared" si="10"/>
        <v>15000</v>
      </c>
      <c r="AC6" s="2">
        <f t="shared" si="11"/>
        <v>750</v>
      </c>
      <c r="AD6" s="2">
        <f t="shared" si="0"/>
        <v>250</v>
      </c>
      <c r="AE6" s="13">
        <f t="shared" si="14"/>
        <v>4029.524139906182</v>
      </c>
      <c r="AF6" s="10">
        <f t="shared" si="15"/>
        <v>0.90909090909090906</v>
      </c>
      <c r="AG6" s="10">
        <f t="shared" si="16"/>
        <v>55.096872727272732</v>
      </c>
      <c r="AH6" s="10">
        <f t="shared" si="17"/>
        <v>21000</v>
      </c>
      <c r="AI6" s="10">
        <f t="shared" si="18"/>
        <v>245454545.45454547</v>
      </c>
      <c r="AJ6" s="10">
        <f t="shared" si="19"/>
        <v>21000</v>
      </c>
      <c r="AK6" s="10">
        <f t="shared" si="20"/>
        <v>3150651000000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667138772.8323276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200000</v>
      </c>
      <c r="T7" s="2">
        <f t="shared" si="2"/>
        <v>2000</v>
      </c>
      <c r="U7" s="2">
        <f t="shared" si="3"/>
        <v>200000</v>
      </c>
      <c r="V7" s="2">
        <f t="shared" si="4"/>
        <v>22000</v>
      </c>
      <c r="W7" s="2">
        <f t="shared" si="5"/>
        <v>22000</v>
      </c>
      <c r="X7" s="2">
        <f t="shared" si="6"/>
        <v>2200</v>
      </c>
      <c r="Y7" s="2">
        <f t="shared" si="7"/>
        <v>5500</v>
      </c>
      <c r="Z7" s="2">
        <f t="shared" si="8"/>
        <v>45</v>
      </c>
      <c r="AA7" s="2">
        <f t="shared" si="9"/>
        <v>45</v>
      </c>
      <c r="AB7" s="2">
        <f t="shared" si="10"/>
        <v>5000</v>
      </c>
      <c r="AC7" s="2">
        <f t="shared" si="11"/>
        <v>250</v>
      </c>
      <c r="AD7" s="2">
        <f t="shared" si="0"/>
        <v>250</v>
      </c>
      <c r="AE7" s="13">
        <f t="shared" si="14"/>
        <v>4508.9377048460265</v>
      </c>
      <c r="AF7" s="10">
        <f t="shared" si="15"/>
        <v>0.90909090909090906</v>
      </c>
      <c r="AG7" s="10">
        <f t="shared" si="16"/>
        <v>45.322909090909093</v>
      </c>
      <c r="AH7" s="10">
        <f t="shared" si="17"/>
        <v>23100</v>
      </c>
      <c r="AI7" s="10">
        <f t="shared" si="18"/>
        <v>90909090.909090906</v>
      </c>
      <c r="AJ7" s="10">
        <f t="shared" si="19"/>
        <v>23100</v>
      </c>
      <c r="AK7" s="10">
        <f t="shared" si="20"/>
        <v>1271287710000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220000.00000000003</v>
      </c>
      <c r="T8" s="2">
        <f t="shared" si="2"/>
        <v>2200</v>
      </c>
      <c r="U8" s="2">
        <f t="shared" si="3"/>
        <v>220000.00000000003</v>
      </c>
      <c r="V8" s="2">
        <f t="shared" si="4"/>
        <v>18000</v>
      </c>
      <c r="W8" s="2">
        <f t="shared" si="5"/>
        <v>18000</v>
      </c>
      <c r="X8" s="2">
        <f t="shared" si="6"/>
        <v>1800</v>
      </c>
      <c r="Y8" s="2">
        <f t="shared" si="7"/>
        <v>4500</v>
      </c>
      <c r="Z8" s="2">
        <f t="shared" si="8"/>
        <v>50</v>
      </c>
      <c r="AA8" s="2">
        <f t="shared" si="9"/>
        <v>50</v>
      </c>
      <c r="AB8" s="2">
        <f t="shared" si="10"/>
        <v>10000</v>
      </c>
      <c r="AC8" s="2">
        <f t="shared" si="11"/>
        <v>500</v>
      </c>
      <c r="AD8" s="2">
        <f t="shared" si="0"/>
        <v>250</v>
      </c>
      <c r="AE8" s="13">
        <f t="shared" si="14"/>
        <v>4325.5510767294309</v>
      </c>
      <c r="AF8" s="10">
        <f t="shared" si="15"/>
        <v>0.90909090909090906</v>
      </c>
      <c r="AG8" s="10">
        <f t="shared" si="16"/>
        <v>50.177599999999998</v>
      </c>
      <c r="AH8" s="10">
        <f t="shared" si="17"/>
        <v>18900</v>
      </c>
      <c r="AI8" s="10">
        <f t="shared" si="18"/>
        <v>200000000</v>
      </c>
      <c r="AJ8" s="10">
        <f t="shared" si="19"/>
        <v>18900</v>
      </c>
      <c r="AK8" s="10">
        <f t="shared" si="20"/>
        <v>1701527310000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180000</v>
      </c>
      <c r="T9" s="2">
        <f t="shared" si="2"/>
        <v>2000</v>
      </c>
      <c r="U9" s="2">
        <f t="shared" si="3"/>
        <v>220000.00000000003</v>
      </c>
      <c r="V9" s="2">
        <f t="shared" si="4"/>
        <v>18000</v>
      </c>
      <c r="W9" s="2">
        <f t="shared" si="5"/>
        <v>20000</v>
      </c>
      <c r="X9" s="2">
        <f t="shared" si="6"/>
        <v>2200</v>
      </c>
      <c r="Y9" s="2">
        <f t="shared" si="7"/>
        <v>5500</v>
      </c>
      <c r="Z9" s="2">
        <f t="shared" si="8"/>
        <v>45</v>
      </c>
      <c r="AA9" s="2">
        <f t="shared" si="9"/>
        <v>50</v>
      </c>
      <c r="AB9" s="2">
        <f t="shared" si="10"/>
        <v>10000</v>
      </c>
      <c r="AC9" s="2">
        <f t="shared" si="11"/>
        <v>750</v>
      </c>
      <c r="AD9" s="2">
        <f t="shared" si="0"/>
        <v>250</v>
      </c>
      <c r="AE9" s="13">
        <f t="shared" si="14"/>
        <v>4277.6921573984009</v>
      </c>
      <c r="AF9" s="10">
        <f t="shared" si="15"/>
        <v>0.90909090909090906</v>
      </c>
      <c r="AG9" s="10">
        <f t="shared" si="16"/>
        <v>45.097939393939392</v>
      </c>
      <c r="AH9" s="10">
        <f t="shared" si="17"/>
        <v>19100</v>
      </c>
      <c r="AI9" s="10">
        <f t="shared" si="18"/>
        <v>163636363.63636363</v>
      </c>
      <c r="AJ9" s="10">
        <f t="shared" si="19"/>
        <v>21100</v>
      </c>
      <c r="AK9" s="10">
        <f t="shared" si="20"/>
        <v>2211624110000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200000</v>
      </c>
      <c r="T10" s="2">
        <f t="shared" si="2"/>
        <v>2200</v>
      </c>
      <c r="U10" s="2">
        <f t="shared" si="3"/>
        <v>180000</v>
      </c>
      <c r="V10" s="2">
        <f t="shared" si="4"/>
        <v>20000</v>
      </c>
      <c r="W10" s="2">
        <f t="shared" si="5"/>
        <v>22000</v>
      </c>
      <c r="X10" s="2">
        <f t="shared" si="6"/>
        <v>1800</v>
      </c>
      <c r="Y10" s="2">
        <f t="shared" si="7"/>
        <v>4500</v>
      </c>
      <c r="Z10" s="2">
        <f t="shared" si="8"/>
        <v>50</v>
      </c>
      <c r="AA10" s="2">
        <f t="shared" si="9"/>
        <v>55.000000000000007</v>
      </c>
      <c r="AB10" s="2">
        <f t="shared" si="10"/>
        <v>15000</v>
      </c>
      <c r="AC10" s="2">
        <f t="shared" si="11"/>
        <v>250</v>
      </c>
      <c r="AD10" s="2">
        <f t="shared" si="0"/>
        <v>250</v>
      </c>
      <c r="AE10" s="13">
        <f t="shared" si="14"/>
        <v>4114.7608604930747</v>
      </c>
      <c r="AF10" s="10">
        <f t="shared" si="15"/>
        <v>0.90909090909090906</v>
      </c>
      <c r="AG10" s="10">
        <f t="shared" si="16"/>
        <v>50.326109090909092</v>
      </c>
      <c r="AH10" s="10">
        <f t="shared" si="17"/>
        <v>20900</v>
      </c>
      <c r="AI10" s="10">
        <f t="shared" si="18"/>
        <v>272727272.72727275</v>
      </c>
      <c r="AJ10" s="10">
        <f t="shared" si="19"/>
        <v>22900</v>
      </c>
      <c r="AK10" s="10">
        <f t="shared" si="20"/>
        <v>2957175710000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220000.00000000003</v>
      </c>
      <c r="T11" s="2">
        <f t="shared" si="2"/>
        <v>1800</v>
      </c>
      <c r="U11" s="2">
        <f t="shared" si="3"/>
        <v>200000</v>
      </c>
      <c r="V11" s="2">
        <f t="shared" si="4"/>
        <v>22000</v>
      </c>
      <c r="W11" s="2">
        <f t="shared" si="5"/>
        <v>18000</v>
      </c>
      <c r="X11" s="2">
        <f t="shared" si="6"/>
        <v>2000</v>
      </c>
      <c r="Y11" s="2">
        <f t="shared" si="7"/>
        <v>5000</v>
      </c>
      <c r="Z11" s="2">
        <f t="shared" si="8"/>
        <v>55.000000000000007</v>
      </c>
      <c r="AA11" s="2">
        <f t="shared" si="9"/>
        <v>45</v>
      </c>
      <c r="AB11" s="2">
        <f t="shared" si="10"/>
        <v>5000</v>
      </c>
      <c r="AC11" s="2">
        <f t="shared" si="11"/>
        <v>500</v>
      </c>
      <c r="AD11" s="2">
        <f t="shared" si="0"/>
        <v>250</v>
      </c>
      <c r="AE11" s="13">
        <f t="shared" si="14"/>
        <v>4466.443424127192</v>
      </c>
      <c r="AF11" s="10">
        <f t="shared" si="15"/>
        <v>0.90909090909090906</v>
      </c>
      <c r="AG11" s="10">
        <f t="shared" si="16"/>
        <v>55.174400000000006</v>
      </c>
      <c r="AH11" s="10">
        <f t="shared" si="17"/>
        <v>23000</v>
      </c>
      <c r="AI11" s="10">
        <f t="shared" si="18"/>
        <v>100000000</v>
      </c>
      <c r="AJ11" s="10">
        <f t="shared" si="19"/>
        <v>19000</v>
      </c>
      <c r="AK11" s="10">
        <f t="shared" si="20"/>
        <v>1050647000000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180000</v>
      </c>
      <c r="T12" s="2">
        <f t="shared" si="2"/>
        <v>2200</v>
      </c>
      <c r="U12" s="2">
        <f t="shared" si="3"/>
        <v>200000</v>
      </c>
      <c r="V12" s="2">
        <f t="shared" si="4"/>
        <v>18000</v>
      </c>
      <c r="W12" s="2">
        <f t="shared" si="5"/>
        <v>22000</v>
      </c>
      <c r="X12" s="2">
        <f t="shared" si="6"/>
        <v>2000</v>
      </c>
      <c r="Y12" s="2">
        <f t="shared" si="7"/>
        <v>5500</v>
      </c>
      <c r="Z12" s="2">
        <f t="shared" si="8"/>
        <v>50</v>
      </c>
      <c r="AA12" s="2">
        <f t="shared" si="9"/>
        <v>45</v>
      </c>
      <c r="AB12" s="2">
        <f t="shared" si="10"/>
        <v>15000</v>
      </c>
      <c r="AC12" s="2">
        <f t="shared" si="11"/>
        <v>500</v>
      </c>
      <c r="AD12" s="2">
        <f t="shared" si="0"/>
        <v>250</v>
      </c>
      <c r="AE12" s="13">
        <f t="shared" si="14"/>
        <v>3951.7072114544499</v>
      </c>
      <c r="AF12" s="10">
        <f t="shared" si="15"/>
        <v>0.90909090909090906</v>
      </c>
      <c r="AG12" s="10">
        <f t="shared" si="16"/>
        <v>50.148509090909094</v>
      </c>
      <c r="AH12" s="10">
        <f t="shared" si="17"/>
        <v>19000</v>
      </c>
      <c r="AI12" s="10">
        <f t="shared" si="18"/>
        <v>245454545.45454547</v>
      </c>
      <c r="AJ12" s="10">
        <f t="shared" si="19"/>
        <v>23000</v>
      </c>
      <c r="AK12" s="10">
        <f t="shared" si="20"/>
        <v>3465668000000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200000</v>
      </c>
      <c r="T13" s="2">
        <f t="shared" si="2"/>
        <v>1800</v>
      </c>
      <c r="U13" s="2">
        <f t="shared" si="3"/>
        <v>220000.00000000003</v>
      </c>
      <c r="V13" s="2">
        <f t="shared" si="4"/>
        <v>20000</v>
      </c>
      <c r="W13" s="2">
        <f t="shared" si="5"/>
        <v>18000</v>
      </c>
      <c r="X13" s="2">
        <f t="shared" si="6"/>
        <v>2200</v>
      </c>
      <c r="Y13" s="2">
        <f t="shared" si="7"/>
        <v>4500</v>
      </c>
      <c r="Z13" s="2">
        <f t="shared" si="8"/>
        <v>55.000000000000007</v>
      </c>
      <c r="AA13" s="2">
        <f t="shared" si="9"/>
        <v>50</v>
      </c>
      <c r="AB13" s="2">
        <f t="shared" si="10"/>
        <v>5000</v>
      </c>
      <c r="AC13" s="2">
        <f t="shared" si="11"/>
        <v>750</v>
      </c>
      <c r="AD13" s="2">
        <f t="shared" si="0"/>
        <v>250</v>
      </c>
      <c r="AE13" s="13">
        <f t="shared" si="14"/>
        <v>4084.459683020918</v>
      </c>
      <c r="AF13" s="10">
        <f t="shared" si="15"/>
        <v>0.90909090909090906</v>
      </c>
      <c r="AG13" s="10">
        <f t="shared" si="16"/>
        <v>55.106569696969707</v>
      </c>
      <c r="AH13" s="10">
        <f t="shared" si="17"/>
        <v>21100</v>
      </c>
      <c r="AI13" s="10">
        <f t="shared" si="18"/>
        <v>90909090.909090906</v>
      </c>
      <c r="AJ13" s="10">
        <f t="shared" si="19"/>
        <v>19100</v>
      </c>
      <c r="AK13" s="10">
        <f t="shared" si="20"/>
        <v>905083910000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23.251801085286207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220000.00000000003</v>
      </c>
      <c r="T14" s="2">
        <f t="shared" si="2"/>
        <v>2000</v>
      </c>
      <c r="U14" s="2">
        <f t="shared" si="3"/>
        <v>180000</v>
      </c>
      <c r="V14" s="2">
        <f t="shared" si="4"/>
        <v>22000</v>
      </c>
      <c r="W14" s="2">
        <f t="shared" si="5"/>
        <v>20000</v>
      </c>
      <c r="X14" s="2">
        <f t="shared" si="6"/>
        <v>1800</v>
      </c>
      <c r="Y14" s="2">
        <f t="shared" si="7"/>
        <v>5000</v>
      </c>
      <c r="Z14" s="2">
        <f t="shared" si="8"/>
        <v>45</v>
      </c>
      <c r="AA14" s="2">
        <f t="shared" si="9"/>
        <v>55.000000000000007</v>
      </c>
      <c r="AB14" s="2">
        <f t="shared" si="10"/>
        <v>10000</v>
      </c>
      <c r="AC14" s="2">
        <f t="shared" si="11"/>
        <v>250</v>
      </c>
      <c r="AD14" s="2">
        <f t="shared" si="0"/>
        <v>250</v>
      </c>
      <c r="AE14" s="13">
        <f t="shared" si="14"/>
        <v>4878.7022069345858</v>
      </c>
      <c r="AF14" s="10">
        <f t="shared" si="15"/>
        <v>0.90909090909090906</v>
      </c>
      <c r="AG14" s="10">
        <f t="shared" si="16"/>
        <v>45.351999999999997</v>
      </c>
      <c r="AH14" s="10">
        <f t="shared" si="17"/>
        <v>22900</v>
      </c>
      <c r="AI14" s="10">
        <f t="shared" si="18"/>
        <v>200000000</v>
      </c>
      <c r="AJ14" s="10">
        <f t="shared" si="19"/>
        <v>20900</v>
      </c>
      <c r="AK14" s="10">
        <f t="shared" si="20"/>
        <v>2190697610000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72.658645052152877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200000</v>
      </c>
      <c r="T15" s="2">
        <f t="shared" si="2"/>
        <v>2200</v>
      </c>
      <c r="U15" s="2">
        <f t="shared" si="3"/>
        <v>180000</v>
      </c>
      <c r="V15" s="2">
        <f t="shared" si="4"/>
        <v>22000</v>
      </c>
      <c r="W15" s="2">
        <f t="shared" si="5"/>
        <v>20000</v>
      </c>
      <c r="X15" s="2">
        <f t="shared" si="6"/>
        <v>1800</v>
      </c>
      <c r="Y15" s="2">
        <f t="shared" si="7"/>
        <v>5500</v>
      </c>
      <c r="Z15" s="2">
        <f t="shared" si="8"/>
        <v>55.000000000000007</v>
      </c>
      <c r="AA15" s="2">
        <f t="shared" si="9"/>
        <v>50</v>
      </c>
      <c r="AB15" s="2">
        <f t="shared" si="10"/>
        <v>5000</v>
      </c>
      <c r="AC15" s="2">
        <f t="shared" si="11"/>
        <v>500</v>
      </c>
      <c r="AD15" s="2">
        <f t="shared" si="0"/>
        <v>500</v>
      </c>
      <c r="AE15" s="13">
        <f t="shared" si="14"/>
        <v>4164.5148329976728</v>
      </c>
      <c r="AF15" s="10">
        <f t="shared" si="15"/>
        <v>0.91743119266055051</v>
      </c>
      <c r="AG15" s="10">
        <f t="shared" si="16"/>
        <v>55.074855045871566</v>
      </c>
      <c r="AH15" s="10">
        <f t="shared" si="17"/>
        <v>22900</v>
      </c>
      <c r="AI15" s="10">
        <f t="shared" si="18"/>
        <v>82568807.33944954</v>
      </c>
      <c r="AJ15" s="10">
        <f t="shared" si="19"/>
        <v>20900</v>
      </c>
      <c r="AK15" s="10">
        <f t="shared" si="20"/>
        <v>1205219510000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220000.00000000003</v>
      </c>
      <c r="T16" s="2">
        <f t="shared" si="2"/>
        <v>1800</v>
      </c>
      <c r="U16" s="2">
        <f t="shared" si="3"/>
        <v>200000</v>
      </c>
      <c r="V16" s="2">
        <f t="shared" si="4"/>
        <v>18000</v>
      </c>
      <c r="W16" s="2">
        <f t="shared" si="5"/>
        <v>22000</v>
      </c>
      <c r="X16" s="2">
        <f t="shared" si="6"/>
        <v>2000</v>
      </c>
      <c r="Y16" s="2">
        <f t="shared" si="7"/>
        <v>4500</v>
      </c>
      <c r="Z16" s="2">
        <f t="shared" si="8"/>
        <v>45</v>
      </c>
      <c r="AA16" s="2">
        <f t="shared" si="9"/>
        <v>55.000000000000007</v>
      </c>
      <c r="AB16" s="2">
        <f t="shared" si="10"/>
        <v>10000</v>
      </c>
      <c r="AC16" s="2">
        <f t="shared" si="11"/>
        <v>750</v>
      </c>
      <c r="AD16" s="2">
        <f t="shared" si="0"/>
        <v>500</v>
      </c>
      <c r="AE16" s="13">
        <f t="shared" si="14"/>
        <v>4160.7126444995884</v>
      </c>
      <c r="AF16" s="10">
        <f t="shared" si="15"/>
        <v>0.91666666666666663</v>
      </c>
      <c r="AG16" s="10">
        <f t="shared" si="16"/>
        <v>45.053688888888885</v>
      </c>
      <c r="AH16" s="10">
        <f t="shared" si="17"/>
        <v>19000</v>
      </c>
      <c r="AI16" s="10">
        <f t="shared" si="18"/>
        <v>183333333.33333334</v>
      </c>
      <c r="AJ16" s="10">
        <f t="shared" si="19"/>
        <v>23000</v>
      </c>
      <c r="AK16" s="10">
        <f t="shared" si="20"/>
        <v>1890626000000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180000</v>
      </c>
      <c r="T17" s="2">
        <f t="shared" si="2"/>
        <v>2000</v>
      </c>
      <c r="U17" s="2">
        <f t="shared" si="3"/>
        <v>220000.00000000003</v>
      </c>
      <c r="V17" s="2">
        <f t="shared" si="4"/>
        <v>20000</v>
      </c>
      <c r="W17" s="2">
        <f t="shared" si="5"/>
        <v>18000</v>
      </c>
      <c r="X17" s="2">
        <f t="shared" si="6"/>
        <v>2200</v>
      </c>
      <c r="Y17" s="2">
        <f t="shared" si="7"/>
        <v>5000</v>
      </c>
      <c r="Z17" s="2">
        <f t="shared" si="8"/>
        <v>50</v>
      </c>
      <c r="AA17" s="2">
        <f t="shared" si="9"/>
        <v>45</v>
      </c>
      <c r="AB17" s="2">
        <f t="shared" si="10"/>
        <v>15000</v>
      </c>
      <c r="AC17" s="2">
        <f t="shared" si="11"/>
        <v>250</v>
      </c>
      <c r="AD17" s="2">
        <f t="shared" si="0"/>
        <v>500</v>
      </c>
      <c r="AE17" s="13">
        <f t="shared" si="14"/>
        <v>4473.3927705713495</v>
      </c>
      <c r="AF17" s="10">
        <f t="shared" si="15"/>
        <v>0.8910891089108911</v>
      </c>
      <c r="AG17" s="10">
        <f t="shared" si="16"/>
        <v>50.172831683168319</v>
      </c>
      <c r="AH17" s="10">
        <f t="shared" si="17"/>
        <v>21100</v>
      </c>
      <c r="AI17" s="10">
        <f t="shared" si="18"/>
        <v>294059405.94059408</v>
      </c>
      <c r="AJ17" s="10">
        <f t="shared" si="19"/>
        <v>19100</v>
      </c>
      <c r="AK17" s="10">
        <f t="shared" si="20"/>
        <v>3015604010000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200000</v>
      </c>
      <c r="T18" s="2">
        <f t="shared" si="2"/>
        <v>2200</v>
      </c>
      <c r="U18" s="2">
        <f t="shared" si="3"/>
        <v>200000</v>
      </c>
      <c r="V18" s="2">
        <f t="shared" si="4"/>
        <v>18000</v>
      </c>
      <c r="W18" s="2">
        <f t="shared" si="5"/>
        <v>18000</v>
      </c>
      <c r="X18" s="2">
        <f t="shared" si="6"/>
        <v>2200</v>
      </c>
      <c r="Y18" s="2">
        <f t="shared" si="7"/>
        <v>5000</v>
      </c>
      <c r="Z18" s="2">
        <f t="shared" si="8"/>
        <v>55.000000000000007</v>
      </c>
      <c r="AA18" s="2">
        <f t="shared" si="9"/>
        <v>55.000000000000007</v>
      </c>
      <c r="AB18" s="2">
        <f t="shared" si="10"/>
        <v>10000</v>
      </c>
      <c r="AC18" s="2">
        <f t="shared" si="11"/>
        <v>250</v>
      </c>
      <c r="AD18" s="2">
        <f t="shared" si="0"/>
        <v>500</v>
      </c>
      <c r="AE18" s="13">
        <f t="shared" si="14"/>
        <v>4049.2847843250738</v>
      </c>
      <c r="AF18" s="10">
        <f t="shared" si="15"/>
        <v>0.91743119266055051</v>
      </c>
      <c r="AG18" s="10">
        <f t="shared" si="16"/>
        <v>55.149710091743124</v>
      </c>
      <c r="AH18" s="10">
        <f t="shared" si="17"/>
        <v>19100</v>
      </c>
      <c r="AI18" s="10">
        <f t="shared" si="18"/>
        <v>165137614.67889908</v>
      </c>
      <c r="AJ18" s="10">
        <f t="shared" si="19"/>
        <v>19100</v>
      </c>
      <c r="AK18" s="10">
        <f t="shared" si="20"/>
        <v>1910555810000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220000.00000000003</v>
      </c>
      <c r="T19" s="2">
        <f t="shared" si="2"/>
        <v>1800</v>
      </c>
      <c r="U19" s="2">
        <f t="shared" si="3"/>
        <v>220000.00000000003</v>
      </c>
      <c r="V19" s="2">
        <f t="shared" si="4"/>
        <v>20000</v>
      </c>
      <c r="W19" s="2">
        <f t="shared" si="5"/>
        <v>20000</v>
      </c>
      <c r="X19" s="2">
        <f t="shared" si="6"/>
        <v>1800</v>
      </c>
      <c r="Y19" s="2">
        <f t="shared" si="7"/>
        <v>5500</v>
      </c>
      <c r="Z19" s="2">
        <f t="shared" si="8"/>
        <v>45</v>
      </c>
      <c r="AA19" s="2">
        <f t="shared" si="9"/>
        <v>45</v>
      </c>
      <c r="AB19" s="2">
        <f t="shared" si="10"/>
        <v>15000</v>
      </c>
      <c r="AC19" s="2">
        <f t="shared" si="11"/>
        <v>500</v>
      </c>
      <c r="AD19" s="2">
        <f t="shared" si="0"/>
        <v>500</v>
      </c>
      <c r="AE19" s="13">
        <f t="shared" si="14"/>
        <v>4539.2882750434756</v>
      </c>
      <c r="AF19" s="10">
        <f t="shared" si="15"/>
        <v>0.91666666666666663</v>
      </c>
      <c r="AG19" s="10">
        <f t="shared" si="16"/>
        <v>45.080533333333335</v>
      </c>
      <c r="AH19" s="10">
        <f t="shared" si="17"/>
        <v>20900</v>
      </c>
      <c r="AI19" s="10">
        <f t="shared" si="18"/>
        <v>275000000.00000006</v>
      </c>
      <c r="AJ19" s="10">
        <f t="shared" si="19"/>
        <v>20900</v>
      </c>
      <c r="AK19" s="10">
        <f t="shared" si="20"/>
        <v>3449166710000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27">
        <v>17</v>
      </c>
      <c r="BD19" s="27">
        <v>2</v>
      </c>
      <c r="BE19" s="27">
        <v>3</v>
      </c>
      <c r="BF19" s="27">
        <v>1</v>
      </c>
      <c r="BG19" s="27">
        <v>3</v>
      </c>
      <c r="BH19" s="27">
        <v>2</v>
      </c>
      <c r="BI19" s="27">
        <v>2</v>
      </c>
      <c r="BJ19" s="27">
        <v>1</v>
      </c>
      <c r="BK19" s="27">
        <v>3</v>
      </c>
      <c r="BL19" s="27">
        <v>1</v>
      </c>
      <c r="BM19" s="27">
        <v>1</v>
      </c>
      <c r="BN19" s="27">
        <v>3</v>
      </c>
      <c r="BO19" s="27">
        <v>2</v>
      </c>
      <c r="BP19" s="27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180000</v>
      </c>
      <c r="T20" s="2">
        <f t="shared" si="2"/>
        <v>2000</v>
      </c>
      <c r="U20" s="2">
        <f t="shared" si="3"/>
        <v>180000</v>
      </c>
      <c r="V20" s="2">
        <f t="shared" si="4"/>
        <v>22000</v>
      </c>
      <c r="W20" s="2">
        <f t="shared" si="5"/>
        <v>22000</v>
      </c>
      <c r="X20" s="2">
        <f t="shared" si="6"/>
        <v>2000</v>
      </c>
      <c r="Y20" s="2">
        <f t="shared" si="7"/>
        <v>4500</v>
      </c>
      <c r="Z20" s="2">
        <f t="shared" si="8"/>
        <v>50</v>
      </c>
      <c r="AA20" s="2">
        <f t="shared" si="9"/>
        <v>50</v>
      </c>
      <c r="AB20" s="2">
        <f t="shared" si="10"/>
        <v>5000</v>
      </c>
      <c r="AC20" s="2">
        <f t="shared" si="11"/>
        <v>750</v>
      </c>
      <c r="AD20" s="2">
        <f t="shared" si="0"/>
        <v>500</v>
      </c>
      <c r="AE20" s="13">
        <f t="shared" si="14"/>
        <v>4284.1509703625461</v>
      </c>
      <c r="AF20" s="10">
        <f t="shared" si="15"/>
        <v>0.8910891089108911</v>
      </c>
      <c r="AG20" s="10">
        <f t="shared" si="16"/>
        <v>50.057610561056109</v>
      </c>
      <c r="AH20" s="10">
        <f t="shared" si="17"/>
        <v>23000</v>
      </c>
      <c r="AI20" s="10">
        <f t="shared" si="18"/>
        <v>98019801.980198026</v>
      </c>
      <c r="AJ20" s="10">
        <f t="shared" si="19"/>
        <v>23000</v>
      </c>
      <c r="AK20" s="10">
        <f t="shared" si="20"/>
        <v>1035736000000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17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200000</v>
      </c>
      <c r="T21" s="2">
        <f t="shared" si="2"/>
        <v>1800</v>
      </c>
      <c r="U21" s="2">
        <f t="shared" si="3"/>
        <v>220000.00000000003</v>
      </c>
      <c r="V21" s="2">
        <f t="shared" si="4"/>
        <v>22000</v>
      </c>
      <c r="W21" s="2">
        <f t="shared" si="5"/>
        <v>22000</v>
      </c>
      <c r="X21" s="2">
        <f t="shared" si="6"/>
        <v>1800</v>
      </c>
      <c r="Y21" s="2">
        <f t="shared" si="7"/>
        <v>5000</v>
      </c>
      <c r="Z21" s="2">
        <f t="shared" si="8"/>
        <v>50</v>
      </c>
      <c r="AA21" s="2">
        <f t="shared" si="9"/>
        <v>45</v>
      </c>
      <c r="AB21" s="2">
        <f t="shared" si="10"/>
        <v>10000</v>
      </c>
      <c r="AC21" s="2">
        <f t="shared" si="11"/>
        <v>750</v>
      </c>
      <c r="AD21" s="2">
        <f t="shared" si="0"/>
        <v>500</v>
      </c>
      <c r="AE21" s="13">
        <f t="shared" si="14"/>
        <v>3968.634527113888</v>
      </c>
      <c r="AF21" s="10">
        <f t="shared" si="15"/>
        <v>0.91743119266055051</v>
      </c>
      <c r="AG21" s="10">
        <f t="shared" si="16"/>
        <v>50.048836697247708</v>
      </c>
      <c r="AH21" s="10">
        <f t="shared" si="17"/>
        <v>22900</v>
      </c>
      <c r="AI21" s="10">
        <f t="shared" si="18"/>
        <v>165137614.67889908</v>
      </c>
      <c r="AJ21" s="10">
        <f t="shared" si="19"/>
        <v>22900</v>
      </c>
      <c r="AK21" s="10">
        <f t="shared" si="20"/>
        <v>2290753410000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LOOKUP(BD19,$AY$3:$BA$3,AY4:BA4)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220000.00000000003</v>
      </c>
      <c r="T22" s="2">
        <f t="shared" si="2"/>
        <v>2000</v>
      </c>
      <c r="U22" s="2">
        <f t="shared" si="3"/>
        <v>180000</v>
      </c>
      <c r="V22" s="2">
        <f t="shared" si="4"/>
        <v>18000</v>
      </c>
      <c r="W22" s="2">
        <f t="shared" si="5"/>
        <v>18000</v>
      </c>
      <c r="X22" s="2">
        <f t="shared" si="6"/>
        <v>2000</v>
      </c>
      <c r="Y22" s="2">
        <f t="shared" si="7"/>
        <v>5500</v>
      </c>
      <c r="Z22" s="2">
        <f t="shared" si="8"/>
        <v>55.000000000000007</v>
      </c>
      <c r="AA22" s="2">
        <f t="shared" si="9"/>
        <v>50</v>
      </c>
      <c r="AB22" s="2">
        <f t="shared" si="10"/>
        <v>15000</v>
      </c>
      <c r="AC22" s="2">
        <f t="shared" si="11"/>
        <v>250</v>
      </c>
      <c r="AD22" s="2">
        <f t="shared" si="0"/>
        <v>500</v>
      </c>
      <c r="AE22" s="13">
        <f t="shared" si="14"/>
        <v>4361.3921270026312</v>
      </c>
      <c r="AF22" s="10">
        <f t="shared" si="15"/>
        <v>0.91666666666666663</v>
      </c>
      <c r="AG22" s="10">
        <f t="shared" si="16"/>
        <v>55.162666666666674</v>
      </c>
      <c r="AH22" s="10">
        <f t="shared" si="17"/>
        <v>19000</v>
      </c>
      <c r="AI22" s="10">
        <f t="shared" si="18"/>
        <v>275000000.00000006</v>
      </c>
      <c r="AJ22" s="10">
        <f t="shared" si="19"/>
        <v>19000</v>
      </c>
      <c r="AK22" s="10">
        <f t="shared" si="20"/>
        <v>3135570000000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LOOKUP(BE19,$AY$3:$BA$3,AY5:BA5)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180000</v>
      </c>
      <c r="T23" s="2">
        <f t="shared" si="2"/>
        <v>2200</v>
      </c>
      <c r="U23" s="2">
        <f t="shared" si="3"/>
        <v>200000</v>
      </c>
      <c r="V23" s="2">
        <f t="shared" si="4"/>
        <v>20000</v>
      </c>
      <c r="W23" s="2">
        <f t="shared" si="5"/>
        <v>20000</v>
      </c>
      <c r="X23" s="2">
        <f t="shared" si="6"/>
        <v>2200</v>
      </c>
      <c r="Y23" s="2">
        <f t="shared" si="7"/>
        <v>4500</v>
      </c>
      <c r="Z23" s="2">
        <f t="shared" si="8"/>
        <v>45</v>
      </c>
      <c r="AA23" s="2">
        <f t="shared" si="9"/>
        <v>55.000000000000007</v>
      </c>
      <c r="AB23" s="2">
        <f t="shared" si="10"/>
        <v>5000</v>
      </c>
      <c r="AC23" s="2">
        <f t="shared" si="11"/>
        <v>500</v>
      </c>
      <c r="AD23" s="2">
        <f t="shared" si="0"/>
        <v>500</v>
      </c>
      <c r="AE23" s="13">
        <f t="shared" si="14"/>
        <v>4498.3877260928557</v>
      </c>
      <c r="AF23" s="10">
        <f t="shared" si="15"/>
        <v>0.8910891089108911</v>
      </c>
      <c r="AG23" s="10">
        <f t="shared" si="16"/>
        <v>45.087215841584161</v>
      </c>
      <c r="AH23" s="10">
        <f t="shared" si="17"/>
        <v>21100</v>
      </c>
      <c r="AI23" s="10">
        <f t="shared" si="18"/>
        <v>98019801.980198026</v>
      </c>
      <c r="AJ23" s="10">
        <f t="shared" si="19"/>
        <v>21100</v>
      </c>
      <c r="AK23" s="10">
        <f t="shared" si="20"/>
        <v>950135110000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LOOKUP(BF19,$AY$3:$BA$3,AY6:BA6)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200000</v>
      </c>
      <c r="T24" s="2">
        <f t="shared" si="2"/>
        <v>2000</v>
      </c>
      <c r="U24" s="2">
        <f t="shared" si="3"/>
        <v>220000.00000000003</v>
      </c>
      <c r="V24" s="2">
        <f t="shared" si="4"/>
        <v>22000</v>
      </c>
      <c r="W24" s="2">
        <f t="shared" si="5"/>
        <v>18000</v>
      </c>
      <c r="X24" s="2">
        <f t="shared" si="6"/>
        <v>2000</v>
      </c>
      <c r="Y24" s="2">
        <f t="shared" si="7"/>
        <v>4500</v>
      </c>
      <c r="Z24" s="2">
        <f t="shared" si="8"/>
        <v>45</v>
      </c>
      <c r="AA24" s="2">
        <f t="shared" si="9"/>
        <v>55.000000000000007</v>
      </c>
      <c r="AB24" s="2">
        <f t="shared" si="10"/>
        <v>15000</v>
      </c>
      <c r="AC24" s="2">
        <f t="shared" si="11"/>
        <v>500</v>
      </c>
      <c r="AD24" s="2">
        <f t="shared" si="0"/>
        <v>500</v>
      </c>
      <c r="AE24" s="13">
        <f t="shared" si="14"/>
        <v>4303.111735894</v>
      </c>
      <c r="AF24" s="10">
        <f t="shared" si="15"/>
        <v>0.91743119266055051</v>
      </c>
      <c r="AG24" s="10">
        <f t="shared" si="16"/>
        <v>45.07405504587156</v>
      </c>
      <c r="AH24" s="10">
        <f t="shared" si="17"/>
        <v>23000</v>
      </c>
      <c r="AI24" s="10">
        <f t="shared" si="18"/>
        <v>247706422.01834863</v>
      </c>
      <c r="AJ24" s="10">
        <f t="shared" si="19"/>
        <v>19000</v>
      </c>
      <c r="AK24" s="10">
        <f t="shared" si="20"/>
        <v>2835626000000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LOOKUP(BG19,$AY$3:$BA$3,AY7:BA7)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220000.00000000003</v>
      </c>
      <c r="T25" s="2">
        <f t="shared" si="2"/>
        <v>2200</v>
      </c>
      <c r="U25" s="2">
        <f t="shared" si="3"/>
        <v>180000</v>
      </c>
      <c r="V25" s="2">
        <f t="shared" si="4"/>
        <v>18000</v>
      </c>
      <c r="W25" s="2">
        <f t="shared" si="5"/>
        <v>20000</v>
      </c>
      <c r="X25" s="2">
        <f t="shared" si="6"/>
        <v>2200</v>
      </c>
      <c r="Y25" s="2">
        <f t="shared" si="7"/>
        <v>5000</v>
      </c>
      <c r="Z25" s="2">
        <f t="shared" si="8"/>
        <v>50</v>
      </c>
      <c r="AA25" s="2">
        <f t="shared" si="9"/>
        <v>45</v>
      </c>
      <c r="AB25" s="2">
        <f t="shared" si="10"/>
        <v>5000</v>
      </c>
      <c r="AC25" s="2">
        <f t="shared" si="11"/>
        <v>750</v>
      </c>
      <c r="AD25" s="2">
        <f t="shared" si="0"/>
        <v>500</v>
      </c>
      <c r="AE25" s="13">
        <f t="shared" si="14"/>
        <v>4131.2110174545678</v>
      </c>
      <c r="AF25" s="10">
        <f t="shared" si="15"/>
        <v>0.91666666666666663</v>
      </c>
      <c r="AG25" s="10">
        <f t="shared" si="16"/>
        <v>50.054755555555559</v>
      </c>
      <c r="AH25" s="10">
        <f t="shared" si="17"/>
        <v>19100</v>
      </c>
      <c r="AI25" s="10">
        <f t="shared" si="18"/>
        <v>91666666.666666672</v>
      </c>
      <c r="AJ25" s="10">
        <f t="shared" si="19"/>
        <v>21100</v>
      </c>
      <c r="AK25" s="10">
        <f t="shared" si="20"/>
        <v>1005604010000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LOOKUP(BH19,$AY$3:$BA$3,AY8:BA8)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180000</v>
      </c>
      <c r="T26" s="2">
        <f t="shared" si="2"/>
        <v>1800</v>
      </c>
      <c r="U26" s="2">
        <f t="shared" si="3"/>
        <v>200000</v>
      </c>
      <c r="V26" s="2">
        <f t="shared" si="4"/>
        <v>20000</v>
      </c>
      <c r="W26" s="2">
        <f t="shared" si="5"/>
        <v>22000</v>
      </c>
      <c r="X26" s="2">
        <f t="shared" si="6"/>
        <v>1800</v>
      </c>
      <c r="Y26" s="2">
        <f t="shared" si="7"/>
        <v>5500</v>
      </c>
      <c r="Z26" s="2">
        <f t="shared" si="8"/>
        <v>55.000000000000007</v>
      </c>
      <c r="AA26" s="2">
        <f t="shared" si="9"/>
        <v>50</v>
      </c>
      <c r="AB26" s="2">
        <f t="shared" si="10"/>
        <v>10000</v>
      </c>
      <c r="AC26" s="2">
        <f t="shared" si="11"/>
        <v>250</v>
      </c>
      <c r="AD26" s="2">
        <f t="shared" si="0"/>
        <v>500</v>
      </c>
      <c r="AE26" s="13">
        <f t="shared" si="14"/>
        <v>4454.4830236159205</v>
      </c>
      <c r="AF26" s="10">
        <f t="shared" si="15"/>
        <v>0.8910891089108911</v>
      </c>
      <c r="AG26" s="10">
        <f t="shared" si="16"/>
        <v>55.171231683168322</v>
      </c>
      <c r="AH26" s="10">
        <f t="shared" si="17"/>
        <v>20900</v>
      </c>
      <c r="AI26" s="10">
        <f t="shared" si="18"/>
        <v>196039603.96039605</v>
      </c>
      <c r="AJ26" s="10">
        <f t="shared" si="19"/>
        <v>22900</v>
      </c>
      <c r="AK26" s="10">
        <f t="shared" si="20"/>
        <v>2409719510000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LOOKUP(BI19,$AY$3:$BA$3,AY9:BA9)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220000.00000000003</v>
      </c>
      <c r="T27" s="2">
        <f t="shared" si="2"/>
        <v>2000</v>
      </c>
      <c r="U27" s="2">
        <f t="shared" si="3"/>
        <v>180000</v>
      </c>
      <c r="V27" s="2">
        <f t="shared" si="4"/>
        <v>20000</v>
      </c>
      <c r="W27" s="2">
        <f t="shared" si="5"/>
        <v>22000</v>
      </c>
      <c r="X27" s="2">
        <f t="shared" si="6"/>
        <v>2200</v>
      </c>
      <c r="Y27" s="2">
        <f t="shared" si="7"/>
        <v>4500</v>
      </c>
      <c r="Z27" s="2">
        <f t="shared" si="8"/>
        <v>55.000000000000007</v>
      </c>
      <c r="AA27" s="2">
        <f t="shared" si="9"/>
        <v>45</v>
      </c>
      <c r="AB27" s="2">
        <f t="shared" si="10"/>
        <v>10000</v>
      </c>
      <c r="AC27" s="2">
        <f t="shared" si="11"/>
        <v>500</v>
      </c>
      <c r="AD27" s="2">
        <f t="shared" si="0"/>
        <v>750</v>
      </c>
      <c r="AE27" s="13">
        <f t="shared" si="14"/>
        <v>3631.3290236108091</v>
      </c>
      <c r="AF27" s="10">
        <f t="shared" si="15"/>
        <v>0.92436974789915971</v>
      </c>
      <c r="AG27" s="10">
        <f t="shared" si="16"/>
        <v>55.049703081232501</v>
      </c>
      <c r="AH27" s="10">
        <f t="shared" si="17"/>
        <v>21100</v>
      </c>
      <c r="AI27" s="10">
        <f t="shared" si="18"/>
        <v>166386554.62184876</v>
      </c>
      <c r="AJ27" s="10">
        <f t="shared" si="19"/>
        <v>23100</v>
      </c>
      <c r="AK27" s="10">
        <f t="shared" si="20"/>
        <v>1989686310000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LOOKUP(BJ19,$AY$3:$BA$3,AY10:BA10)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180000</v>
      </c>
      <c r="T28" s="2">
        <f t="shared" si="2"/>
        <v>2200</v>
      </c>
      <c r="U28" s="2">
        <f t="shared" si="3"/>
        <v>200000</v>
      </c>
      <c r="V28" s="2">
        <f t="shared" si="4"/>
        <v>22000</v>
      </c>
      <c r="W28" s="2">
        <f t="shared" si="5"/>
        <v>18000</v>
      </c>
      <c r="X28" s="2">
        <f t="shared" si="6"/>
        <v>1800</v>
      </c>
      <c r="Y28" s="2">
        <f t="shared" si="7"/>
        <v>5000</v>
      </c>
      <c r="Z28" s="2">
        <f t="shared" si="8"/>
        <v>45</v>
      </c>
      <c r="AA28" s="2">
        <f t="shared" si="9"/>
        <v>50</v>
      </c>
      <c r="AB28" s="2">
        <f t="shared" si="10"/>
        <v>15000</v>
      </c>
      <c r="AC28" s="2">
        <f t="shared" si="11"/>
        <v>750</v>
      </c>
      <c r="AD28" s="2">
        <f t="shared" si="0"/>
        <v>750</v>
      </c>
      <c r="AE28" s="13">
        <f t="shared" si="14"/>
        <v>4623.2042308987084</v>
      </c>
      <c r="AF28" s="10">
        <f t="shared" si="15"/>
        <v>0.9</v>
      </c>
      <c r="AG28" s="10">
        <f t="shared" si="16"/>
        <v>45.035911111111112</v>
      </c>
      <c r="AH28" s="10">
        <f t="shared" si="17"/>
        <v>22900</v>
      </c>
      <c r="AI28" s="10">
        <f t="shared" si="18"/>
        <v>270000000</v>
      </c>
      <c r="AJ28" s="10">
        <f t="shared" si="19"/>
        <v>18900</v>
      </c>
      <c r="AK28" s="10">
        <f t="shared" si="20"/>
        <v>3135641810000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LOOKUP(BK19,$AY$3:$BA$3,AY11:BA11)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200000</v>
      </c>
      <c r="T29" s="2">
        <f t="shared" si="2"/>
        <v>1800</v>
      </c>
      <c r="U29" s="2">
        <f t="shared" si="3"/>
        <v>220000.00000000003</v>
      </c>
      <c r="V29" s="2">
        <f t="shared" si="4"/>
        <v>18000</v>
      </c>
      <c r="W29" s="2">
        <f t="shared" si="5"/>
        <v>20000</v>
      </c>
      <c r="X29" s="2">
        <f t="shared" si="6"/>
        <v>2000</v>
      </c>
      <c r="Y29" s="2">
        <f t="shared" si="7"/>
        <v>5500</v>
      </c>
      <c r="Z29" s="2">
        <f t="shared" si="8"/>
        <v>50</v>
      </c>
      <c r="AA29" s="2">
        <f t="shared" si="9"/>
        <v>55.000000000000007</v>
      </c>
      <c r="AB29" s="2">
        <f t="shared" si="10"/>
        <v>5000</v>
      </c>
      <c r="AC29" s="2">
        <f t="shared" si="11"/>
        <v>250</v>
      </c>
      <c r="AD29" s="2">
        <f t="shared" si="0"/>
        <v>750</v>
      </c>
      <c r="AE29" s="13">
        <f t="shared" si="14"/>
        <v>4717.8813369199679</v>
      </c>
      <c r="AF29" s="10">
        <f t="shared" si="15"/>
        <v>0.90090090090090091</v>
      </c>
      <c r="AG29" s="10">
        <f t="shared" si="16"/>
        <v>50.115305705705708</v>
      </c>
      <c r="AH29" s="10">
        <f t="shared" si="17"/>
        <v>19000</v>
      </c>
      <c r="AI29" s="10">
        <f t="shared" si="18"/>
        <v>99099099.0990991</v>
      </c>
      <c r="AJ29" s="10">
        <f t="shared" si="19"/>
        <v>21000</v>
      </c>
      <c r="AK29" s="10">
        <f t="shared" si="20"/>
        <v>1100619000000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LOOKUP(BL19,$AY$3:$BA$3,AY12:BA12)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220000.00000000003</v>
      </c>
      <c r="T30" s="2">
        <f t="shared" si="2"/>
        <v>2000</v>
      </c>
      <c r="U30" s="2">
        <f t="shared" si="3"/>
        <v>200000</v>
      </c>
      <c r="V30" s="2">
        <f t="shared" si="4"/>
        <v>20000</v>
      </c>
      <c r="W30" s="2">
        <f t="shared" si="5"/>
        <v>18000</v>
      </c>
      <c r="X30" s="2">
        <f t="shared" si="6"/>
        <v>1800</v>
      </c>
      <c r="Y30" s="2">
        <f t="shared" si="7"/>
        <v>5500</v>
      </c>
      <c r="Z30" s="2">
        <f t="shared" si="8"/>
        <v>50</v>
      </c>
      <c r="AA30" s="2">
        <f t="shared" si="9"/>
        <v>55.000000000000007</v>
      </c>
      <c r="AB30" s="2">
        <f t="shared" si="10"/>
        <v>5000</v>
      </c>
      <c r="AC30" s="2">
        <f t="shared" si="11"/>
        <v>750</v>
      </c>
      <c r="AD30" s="2">
        <f t="shared" si="0"/>
        <v>750</v>
      </c>
      <c r="AE30" s="13">
        <f t="shared" si="14"/>
        <v>4446.814533557349</v>
      </c>
      <c r="AF30" s="10">
        <f t="shared" si="15"/>
        <v>0.92436974789915971</v>
      </c>
      <c r="AG30" s="10">
        <f t="shared" si="16"/>
        <v>50.033135387488329</v>
      </c>
      <c r="AH30" s="10">
        <f t="shared" si="17"/>
        <v>20900</v>
      </c>
      <c r="AI30" s="10">
        <f t="shared" si="18"/>
        <v>83193277.310924381</v>
      </c>
      <c r="AJ30" s="10">
        <f t="shared" si="19"/>
        <v>18900</v>
      </c>
      <c r="AK30" s="10">
        <f t="shared" si="20"/>
        <v>1095113910000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LOOKUP(BM19,$AY$3:$BA$3,AY13:BA13)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180000</v>
      </c>
      <c r="T31" s="2">
        <f t="shared" si="2"/>
        <v>2200</v>
      </c>
      <c r="U31" s="2">
        <f t="shared" si="3"/>
        <v>220000.00000000003</v>
      </c>
      <c r="V31" s="2">
        <f t="shared" si="4"/>
        <v>22000</v>
      </c>
      <c r="W31" s="2">
        <f t="shared" si="5"/>
        <v>20000</v>
      </c>
      <c r="X31" s="2">
        <f t="shared" si="6"/>
        <v>2000</v>
      </c>
      <c r="Y31" s="2">
        <f t="shared" si="7"/>
        <v>4500</v>
      </c>
      <c r="Z31" s="2">
        <f t="shared" si="8"/>
        <v>55.000000000000007</v>
      </c>
      <c r="AA31" s="2">
        <f t="shared" si="9"/>
        <v>45</v>
      </c>
      <c r="AB31" s="2">
        <f t="shared" si="10"/>
        <v>10000</v>
      </c>
      <c r="AC31" s="2">
        <f t="shared" si="11"/>
        <v>250</v>
      </c>
      <c r="AD31" s="2">
        <f t="shared" si="0"/>
        <v>750</v>
      </c>
      <c r="AE31" s="13">
        <f t="shared" si="14"/>
        <v>3942.5498732401234</v>
      </c>
      <c r="AF31" s="10">
        <f t="shared" si="15"/>
        <v>0.9</v>
      </c>
      <c r="AG31" s="10">
        <f t="shared" si="16"/>
        <v>55.107733333333343</v>
      </c>
      <c r="AH31" s="10">
        <f t="shared" si="17"/>
        <v>23000</v>
      </c>
      <c r="AI31" s="10">
        <f t="shared" si="18"/>
        <v>180000000</v>
      </c>
      <c r="AJ31" s="10">
        <f t="shared" si="19"/>
        <v>21000</v>
      </c>
      <c r="AK31" s="10">
        <f t="shared" si="20"/>
        <v>1980681000000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LOOKUP(BN19,$AY$3:$BA$3,AY14:BA14)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200000</v>
      </c>
      <c r="T32" s="2">
        <f t="shared" si="2"/>
        <v>1800</v>
      </c>
      <c r="U32" s="2">
        <f t="shared" si="3"/>
        <v>180000</v>
      </c>
      <c r="V32" s="2">
        <f t="shared" si="4"/>
        <v>18000</v>
      </c>
      <c r="W32" s="2">
        <f t="shared" si="5"/>
        <v>22000</v>
      </c>
      <c r="X32" s="2">
        <f t="shared" si="6"/>
        <v>2200</v>
      </c>
      <c r="Y32" s="2">
        <f t="shared" si="7"/>
        <v>5000</v>
      </c>
      <c r="Z32" s="2">
        <f t="shared" si="8"/>
        <v>45</v>
      </c>
      <c r="AA32" s="2">
        <f t="shared" si="9"/>
        <v>50</v>
      </c>
      <c r="AB32" s="2">
        <f t="shared" si="10"/>
        <v>15000</v>
      </c>
      <c r="AC32" s="2">
        <f t="shared" si="11"/>
        <v>500</v>
      </c>
      <c r="AD32" s="2">
        <f t="shared" si="0"/>
        <v>750</v>
      </c>
      <c r="AE32" s="13">
        <f t="shared" si="14"/>
        <v>4469.7091096010136</v>
      </c>
      <c r="AF32" s="10">
        <f t="shared" si="15"/>
        <v>0.90090090090090091</v>
      </c>
      <c r="AG32" s="10">
        <f t="shared" si="16"/>
        <v>45.057652852852854</v>
      </c>
      <c r="AH32" s="10">
        <f t="shared" si="17"/>
        <v>19100</v>
      </c>
      <c r="AI32" s="10">
        <f t="shared" si="18"/>
        <v>297297297.2972973</v>
      </c>
      <c r="AJ32" s="10">
        <f t="shared" si="19"/>
        <v>23100</v>
      </c>
      <c r="AK32" s="10">
        <f t="shared" si="20"/>
        <v>3165652210000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LOOKUP(BO19,$AY$3:$BA$3,AY15:BA15)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220000.00000000003</v>
      </c>
      <c r="T33" s="2">
        <f t="shared" si="2"/>
        <v>2200</v>
      </c>
      <c r="U33" s="2">
        <f t="shared" si="3"/>
        <v>220000.00000000003</v>
      </c>
      <c r="V33" s="2">
        <f t="shared" si="4"/>
        <v>20000</v>
      </c>
      <c r="W33" s="2">
        <f t="shared" si="5"/>
        <v>22000</v>
      </c>
      <c r="X33" s="2">
        <f t="shared" si="6"/>
        <v>2000</v>
      </c>
      <c r="Y33" s="2">
        <f t="shared" si="7"/>
        <v>5000</v>
      </c>
      <c r="Z33" s="2">
        <f t="shared" si="8"/>
        <v>45</v>
      </c>
      <c r="AA33" s="2">
        <f t="shared" si="9"/>
        <v>50</v>
      </c>
      <c r="AB33" s="2">
        <f t="shared" si="10"/>
        <v>5000</v>
      </c>
      <c r="AC33" s="2">
        <f t="shared" si="11"/>
        <v>250</v>
      </c>
      <c r="AD33" s="2">
        <f t="shared" si="0"/>
        <v>750</v>
      </c>
      <c r="AE33" s="13">
        <f t="shared" si="14"/>
        <v>4156.4344090257791</v>
      </c>
      <c r="AF33" s="10">
        <f t="shared" si="15"/>
        <v>0.92436974789915971</v>
      </c>
      <c r="AG33" s="10">
        <f t="shared" si="16"/>
        <v>45.100472829131654</v>
      </c>
      <c r="AH33" s="10">
        <f t="shared" si="17"/>
        <v>21000</v>
      </c>
      <c r="AI33" s="10">
        <f t="shared" si="18"/>
        <v>83193277.310924381</v>
      </c>
      <c r="AJ33" s="10">
        <f t="shared" si="19"/>
        <v>23000</v>
      </c>
      <c r="AK33" s="10">
        <f t="shared" si="20"/>
        <v>1100703000000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LOOKUP(BP19,$AY$3:$BA$3,AY16:BA16)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180000</v>
      </c>
      <c r="T34" s="2">
        <f t="shared" si="2"/>
        <v>1800</v>
      </c>
      <c r="U34" s="2">
        <f t="shared" si="3"/>
        <v>180000</v>
      </c>
      <c r="V34" s="2">
        <f t="shared" si="4"/>
        <v>22000</v>
      </c>
      <c r="W34" s="2">
        <f t="shared" si="5"/>
        <v>18000</v>
      </c>
      <c r="X34" s="2">
        <f t="shared" si="6"/>
        <v>2200</v>
      </c>
      <c r="Y34" s="2">
        <f t="shared" si="7"/>
        <v>5500</v>
      </c>
      <c r="Z34" s="2">
        <f t="shared" si="8"/>
        <v>50</v>
      </c>
      <c r="AA34" s="2">
        <f t="shared" si="9"/>
        <v>55.000000000000007</v>
      </c>
      <c r="AB34" s="2">
        <f t="shared" si="10"/>
        <v>10000</v>
      </c>
      <c r="AC34" s="2">
        <f t="shared" si="11"/>
        <v>500</v>
      </c>
      <c r="AD34" s="2">
        <f t="shared" si="0"/>
        <v>750</v>
      </c>
      <c r="AE34" s="13">
        <f t="shared" si="14"/>
        <v>4751.185982685357</v>
      </c>
      <c r="AF34" s="10">
        <f t="shared" si="15"/>
        <v>0.9</v>
      </c>
      <c r="AG34" s="10">
        <f t="shared" si="16"/>
        <v>50.052799999999998</v>
      </c>
      <c r="AH34" s="10">
        <f t="shared" si="17"/>
        <v>23100</v>
      </c>
      <c r="AI34" s="10">
        <f t="shared" si="18"/>
        <v>180000000</v>
      </c>
      <c r="AJ34" s="10">
        <f t="shared" si="19"/>
        <v>19100</v>
      </c>
      <c r="AK34" s="10">
        <f t="shared" si="20"/>
        <v>2321673310000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200000</v>
      </c>
      <c r="T35" s="2">
        <f t="shared" si="2"/>
        <v>2000</v>
      </c>
      <c r="U35" s="2">
        <f t="shared" si="3"/>
        <v>200000</v>
      </c>
      <c r="V35" s="2">
        <f t="shared" si="4"/>
        <v>18000</v>
      </c>
      <c r="W35" s="2">
        <f t="shared" si="5"/>
        <v>20000</v>
      </c>
      <c r="X35" s="2">
        <f t="shared" si="6"/>
        <v>1800</v>
      </c>
      <c r="Y35" s="2">
        <f t="shared" si="7"/>
        <v>4500</v>
      </c>
      <c r="Z35" s="2">
        <f t="shared" si="8"/>
        <v>55.000000000000007</v>
      </c>
      <c r="AA35" s="2">
        <f t="shared" si="9"/>
        <v>45</v>
      </c>
      <c r="AB35" s="2">
        <f t="shared" si="10"/>
        <v>15000</v>
      </c>
      <c r="AC35" s="2">
        <f t="shared" si="11"/>
        <v>750</v>
      </c>
      <c r="AD35" s="2">
        <f t="shared" si="0"/>
        <v>750</v>
      </c>
      <c r="AE35" s="13">
        <f t="shared" si="14"/>
        <v>3989.6270615568424</v>
      </c>
      <c r="AF35" s="10">
        <f t="shared" si="15"/>
        <v>0.90090090090090091</v>
      </c>
      <c r="AG35" s="10">
        <f t="shared" si="16"/>
        <v>55.038790790790799</v>
      </c>
      <c r="AH35" s="10">
        <f t="shared" si="17"/>
        <v>18900</v>
      </c>
      <c r="AI35" s="10">
        <f t="shared" si="18"/>
        <v>297297297.2972973</v>
      </c>
      <c r="AJ35" s="10">
        <f t="shared" si="19"/>
        <v>20900</v>
      </c>
      <c r="AK35" s="10">
        <f t="shared" si="20"/>
        <v>2687074110000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220000.00000000003</v>
      </c>
      <c r="T36" s="2">
        <f t="shared" si="2"/>
        <v>1800</v>
      </c>
      <c r="U36" s="2">
        <f t="shared" si="3"/>
        <v>200000</v>
      </c>
      <c r="V36" s="2">
        <f t="shared" si="4"/>
        <v>22000</v>
      </c>
      <c r="W36" s="2">
        <f t="shared" si="5"/>
        <v>20000</v>
      </c>
      <c r="X36" s="2">
        <f t="shared" si="6"/>
        <v>2200</v>
      </c>
      <c r="Y36" s="2">
        <f t="shared" si="7"/>
        <v>4500</v>
      </c>
      <c r="Z36" s="2">
        <f t="shared" si="8"/>
        <v>50</v>
      </c>
      <c r="AA36" s="2">
        <f t="shared" si="9"/>
        <v>50</v>
      </c>
      <c r="AB36" s="2">
        <f t="shared" si="10"/>
        <v>15000</v>
      </c>
      <c r="AC36" s="2">
        <f t="shared" si="11"/>
        <v>250</v>
      </c>
      <c r="AD36" s="2">
        <f t="shared" si="0"/>
        <v>750</v>
      </c>
      <c r="AE36" s="13">
        <f t="shared" si="14"/>
        <v>3999.5689502438358</v>
      </c>
      <c r="AF36" s="10">
        <f t="shared" si="15"/>
        <v>0.92436974789915971</v>
      </c>
      <c r="AG36" s="10">
        <f t="shared" si="16"/>
        <v>50.098339495798321</v>
      </c>
      <c r="AH36" s="10">
        <f t="shared" si="17"/>
        <v>23100</v>
      </c>
      <c r="AI36" s="10">
        <f t="shared" si="18"/>
        <v>249579831.93277311</v>
      </c>
      <c r="AJ36" s="10">
        <f t="shared" si="19"/>
        <v>21100</v>
      </c>
      <c r="AK36" s="10">
        <f t="shared" si="20"/>
        <v>2984186310000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180000</v>
      </c>
      <c r="T37" s="2">
        <f t="shared" si="2"/>
        <v>2000</v>
      </c>
      <c r="U37" s="2">
        <f t="shared" si="3"/>
        <v>220000.00000000003</v>
      </c>
      <c r="V37" s="2">
        <f t="shared" si="4"/>
        <v>18000</v>
      </c>
      <c r="W37" s="2">
        <f t="shared" si="5"/>
        <v>22000</v>
      </c>
      <c r="X37" s="2">
        <f t="shared" si="6"/>
        <v>1800</v>
      </c>
      <c r="Y37" s="2">
        <f t="shared" si="7"/>
        <v>5000</v>
      </c>
      <c r="Z37" s="2">
        <f t="shared" si="8"/>
        <v>55.000000000000007</v>
      </c>
      <c r="AA37" s="2">
        <f t="shared" si="9"/>
        <v>55.000000000000007</v>
      </c>
      <c r="AB37" s="2">
        <f t="shared" si="10"/>
        <v>5000</v>
      </c>
      <c r="AC37" s="2">
        <f t="shared" si="11"/>
        <v>500</v>
      </c>
      <c r="AD37" s="2">
        <f t="shared" si="0"/>
        <v>750</v>
      </c>
      <c r="AE37" s="13">
        <f t="shared" si="14"/>
        <v>4093.4748829778973</v>
      </c>
      <c r="AF37" s="10">
        <f t="shared" si="15"/>
        <v>0.9</v>
      </c>
      <c r="AG37" s="10">
        <f t="shared" si="16"/>
        <v>55.053333333333342</v>
      </c>
      <c r="AH37" s="10">
        <f t="shared" si="17"/>
        <v>18900</v>
      </c>
      <c r="AI37" s="10">
        <f t="shared" si="18"/>
        <v>90000000</v>
      </c>
      <c r="AJ37" s="10">
        <f t="shared" si="19"/>
        <v>22900</v>
      </c>
      <c r="AK37" s="10">
        <f t="shared" si="20"/>
        <v>1045641810000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200000</v>
      </c>
      <c r="T38" s="2">
        <f t="shared" si="2"/>
        <v>2200</v>
      </c>
      <c r="U38" s="2">
        <f t="shared" si="3"/>
        <v>180000</v>
      </c>
      <c r="V38" s="2">
        <f t="shared" si="4"/>
        <v>20000</v>
      </c>
      <c r="W38" s="2">
        <f t="shared" si="5"/>
        <v>18000</v>
      </c>
      <c r="X38" s="2">
        <f t="shared" si="6"/>
        <v>2000</v>
      </c>
      <c r="Y38" s="2">
        <f t="shared" si="7"/>
        <v>5500</v>
      </c>
      <c r="Z38" s="2">
        <f t="shared" si="8"/>
        <v>45</v>
      </c>
      <c r="AA38" s="2">
        <f t="shared" si="9"/>
        <v>45</v>
      </c>
      <c r="AB38" s="2">
        <f t="shared" si="10"/>
        <v>10000</v>
      </c>
      <c r="AC38" s="2">
        <f t="shared" si="11"/>
        <v>750</v>
      </c>
      <c r="AD38" s="2">
        <f t="shared" si="0"/>
        <v>750</v>
      </c>
      <c r="AE38" s="13">
        <f t="shared" si="14"/>
        <v>4851.0336948781696</v>
      </c>
      <c r="AF38" s="10">
        <f t="shared" si="15"/>
        <v>0.90090090090090091</v>
      </c>
      <c r="AG38" s="10">
        <f t="shared" si="16"/>
        <v>45.03914634634635</v>
      </c>
      <c r="AH38" s="10">
        <f t="shared" si="17"/>
        <v>21000</v>
      </c>
      <c r="AI38" s="10">
        <f t="shared" si="18"/>
        <v>198198198.1981982</v>
      </c>
      <c r="AJ38" s="10">
        <f t="shared" si="19"/>
        <v>19000</v>
      </c>
      <c r="AK38" s="10">
        <f t="shared" si="20"/>
        <v>2200619000000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4294.9763697644585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8"/>
  <sheetViews>
    <sheetView zoomScale="90" zoomScaleNormal="90" workbookViewId="0">
      <selection activeCell="R10" sqref="R1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9" width="2.77734375" bestFit="1" customWidth="1"/>
    <col min="10" max="11" width="2.44140625" bestFit="1" customWidth="1"/>
    <col min="12" max="12" width="2.6640625" bestFit="1" customWidth="1"/>
    <col min="13" max="13" width="2.44140625" bestFit="1" customWidth="1"/>
    <col min="14" max="14" width="2.88671875" bestFit="1" customWidth="1"/>
    <col min="15" max="16" width="5.88671875" bestFit="1" customWidth="1"/>
    <col min="24" max="24" width="6.44140625" customWidth="1"/>
    <col min="25" max="25" width="5.33203125" customWidth="1"/>
    <col min="26" max="28" width="6.77734375" bestFit="1" customWidth="1"/>
    <col min="29" max="29" width="1.21875" customWidth="1"/>
    <col min="30" max="32" width="6.77734375" bestFit="1" customWidth="1"/>
    <col min="33" max="33" width="1.109375" customWidth="1"/>
    <col min="34" max="36" width="6.77734375" bestFit="1" customWidth="1"/>
    <col min="37" max="37" width="1.33203125" customWidth="1"/>
    <col min="38" max="38" width="7.6640625" customWidth="1"/>
    <col min="39" max="40" width="6.77734375" bestFit="1" customWidth="1"/>
    <col min="41" max="41" width="1.6640625" customWidth="1"/>
    <col min="42" max="44" width="6.77734375" bestFit="1" customWidth="1"/>
    <col min="45" max="45" width="1.6640625" customWidth="1"/>
    <col min="46" max="48" width="6.77734375" bestFit="1" customWidth="1"/>
    <col min="49" max="49" width="0.88671875" customWidth="1"/>
    <col min="50" max="52" width="6.77734375" bestFit="1" customWidth="1"/>
    <col min="53" max="53" width="1.109375" customWidth="1"/>
    <col min="54" max="56" width="6.77734375" bestFit="1" customWidth="1"/>
    <col min="57" max="57" width="1" customWidth="1"/>
    <col min="61" max="61" width="1.21875" customWidth="1"/>
    <col min="65" max="65" width="0.88671875" customWidth="1"/>
    <col min="69" max="69" width="1.109375" customWidth="1"/>
    <col min="73" max="73" width="1.33203125" customWidth="1"/>
  </cols>
  <sheetData>
    <row r="1" spans="1:76">
      <c r="A1" s="8"/>
      <c r="B1" s="9" t="s">
        <v>2</v>
      </c>
      <c r="C1" s="9" t="s">
        <v>4</v>
      </c>
      <c r="D1" s="9" t="s">
        <v>6</v>
      </c>
      <c r="E1" s="9" t="s">
        <v>8</v>
      </c>
      <c r="F1" s="9" t="s">
        <v>10</v>
      </c>
      <c r="G1" s="9" t="s">
        <v>12</v>
      </c>
      <c r="H1" s="9" t="s">
        <v>14</v>
      </c>
      <c r="I1" s="9" t="s">
        <v>16</v>
      </c>
      <c r="J1" s="9" t="s">
        <v>18</v>
      </c>
      <c r="K1" s="9" t="s">
        <v>20</v>
      </c>
      <c r="L1" s="9" t="s">
        <v>22</v>
      </c>
      <c r="M1" s="9" t="s">
        <v>24</v>
      </c>
      <c r="N1" s="100" t="s">
        <v>26</v>
      </c>
      <c r="O1" s="102" t="s">
        <v>52</v>
      </c>
      <c r="P1" s="103" t="s">
        <v>46</v>
      </c>
      <c r="S1" s="17" t="s">
        <v>52</v>
      </c>
      <c r="T1" s="36"/>
      <c r="U1" s="36"/>
      <c r="V1" s="36"/>
      <c r="Z1" s="55" t="s">
        <v>58</v>
      </c>
      <c r="AA1" s="55"/>
      <c r="AB1" s="55"/>
      <c r="AC1" s="17"/>
      <c r="AD1" s="55" t="s">
        <v>59</v>
      </c>
      <c r="AE1" s="55"/>
      <c r="AF1" s="55"/>
      <c r="AG1" s="17"/>
      <c r="AH1" s="17" t="s">
        <v>60</v>
      </c>
      <c r="AI1" s="17"/>
      <c r="AJ1" s="17"/>
      <c r="AK1" s="17"/>
      <c r="AL1" s="17" t="s">
        <v>61</v>
      </c>
      <c r="AM1" s="17"/>
      <c r="AN1" s="17"/>
      <c r="AO1" s="17"/>
      <c r="AP1" s="17" t="s">
        <v>62</v>
      </c>
      <c r="AQ1" s="17"/>
      <c r="AR1" s="17"/>
      <c r="AS1" s="17"/>
      <c r="AT1" s="17" t="s">
        <v>63</v>
      </c>
      <c r="AU1" s="17"/>
      <c r="AV1" s="17"/>
      <c r="AW1" s="17"/>
      <c r="AX1" s="17" t="s">
        <v>64</v>
      </c>
      <c r="AY1" s="17"/>
      <c r="AZ1" s="17"/>
      <c r="BA1" s="17"/>
      <c r="BB1" s="17" t="s">
        <v>65</v>
      </c>
      <c r="BC1" s="17"/>
      <c r="BD1" s="17"/>
      <c r="BE1" s="17"/>
      <c r="BF1" s="17" t="s">
        <v>66</v>
      </c>
      <c r="BG1" s="17"/>
      <c r="BH1" s="17"/>
      <c r="BI1" s="17"/>
      <c r="BJ1" s="17" t="s">
        <v>67</v>
      </c>
      <c r="BK1" s="17"/>
      <c r="BL1" s="17"/>
      <c r="BM1" s="17"/>
      <c r="BN1" s="17" t="s">
        <v>68</v>
      </c>
      <c r="BO1" s="17"/>
      <c r="BP1" s="17"/>
      <c r="BQ1" s="17"/>
      <c r="BR1" s="17" t="s">
        <v>69</v>
      </c>
      <c r="BS1" s="17"/>
      <c r="BT1" s="17"/>
      <c r="BU1" s="17"/>
      <c r="BV1" s="17" t="s">
        <v>70</v>
      </c>
      <c r="BW1" s="17"/>
    </row>
    <row r="2" spans="1:76">
      <c r="A2" s="8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01">
        <v>1</v>
      </c>
      <c r="O2" s="104">
        <f>内側１!AO13</f>
        <v>24.53077471239251</v>
      </c>
      <c r="P2" s="105">
        <f>内側１!AO14</f>
        <v>39.551836001572291</v>
      </c>
      <c r="S2" s="38" t="s">
        <v>56</v>
      </c>
      <c r="T2" s="39">
        <v>1</v>
      </c>
      <c r="U2" s="39">
        <v>2</v>
      </c>
      <c r="V2" s="39">
        <v>3</v>
      </c>
      <c r="W2" s="37" t="s">
        <v>55</v>
      </c>
      <c r="X2" s="47"/>
      <c r="Z2" s="39">
        <v>1</v>
      </c>
      <c r="AA2" s="39">
        <v>2</v>
      </c>
      <c r="AB2" s="39">
        <v>3</v>
      </c>
      <c r="AC2" s="37"/>
      <c r="AD2" s="39">
        <v>1</v>
      </c>
      <c r="AE2" s="39">
        <v>2</v>
      </c>
      <c r="AF2" s="39">
        <v>3</v>
      </c>
      <c r="AG2" s="37"/>
      <c r="AH2" s="39">
        <v>1</v>
      </c>
      <c r="AI2" s="39">
        <v>2</v>
      </c>
      <c r="AJ2" s="39">
        <v>3</v>
      </c>
      <c r="AK2" s="37"/>
      <c r="AL2" s="39">
        <v>1</v>
      </c>
      <c r="AM2" s="39">
        <v>2</v>
      </c>
      <c r="AN2" s="39">
        <v>3</v>
      </c>
      <c r="AO2" s="37"/>
      <c r="AP2" s="39">
        <v>1</v>
      </c>
      <c r="AQ2" s="39">
        <v>2</v>
      </c>
      <c r="AR2" s="39">
        <v>3</v>
      </c>
      <c r="AS2" s="37"/>
      <c r="AT2" s="39">
        <v>1</v>
      </c>
      <c r="AU2" s="39">
        <v>2</v>
      </c>
      <c r="AV2" s="39">
        <v>3</v>
      </c>
      <c r="AW2" s="37"/>
      <c r="AX2" s="39">
        <v>1</v>
      </c>
      <c r="AY2" s="39">
        <v>2</v>
      </c>
      <c r="AZ2" s="39">
        <v>3</v>
      </c>
      <c r="BA2" s="37"/>
      <c r="BB2" s="39">
        <v>1</v>
      </c>
      <c r="BC2" s="39">
        <v>2</v>
      </c>
      <c r="BD2" s="39">
        <v>3</v>
      </c>
      <c r="BE2" s="4"/>
      <c r="BF2" s="39">
        <v>1</v>
      </c>
      <c r="BG2" s="39">
        <v>2</v>
      </c>
      <c r="BH2" s="39">
        <v>3</v>
      </c>
      <c r="BI2" s="4"/>
      <c r="BJ2" s="39">
        <v>1</v>
      </c>
      <c r="BK2" s="39">
        <v>2</v>
      </c>
      <c r="BL2" s="39">
        <v>3</v>
      </c>
      <c r="BM2" s="4"/>
      <c r="BN2" s="39">
        <v>1</v>
      </c>
      <c r="BO2" s="39">
        <v>2</v>
      </c>
      <c r="BP2" s="39">
        <v>3</v>
      </c>
      <c r="BQ2" s="4"/>
      <c r="BR2" s="39">
        <v>1</v>
      </c>
      <c r="BS2" s="39">
        <v>2</v>
      </c>
      <c r="BT2" s="39">
        <v>3</v>
      </c>
      <c r="BU2" s="4"/>
      <c r="BV2" s="39">
        <v>1</v>
      </c>
      <c r="BW2" s="39">
        <v>2</v>
      </c>
      <c r="BX2" s="39">
        <v>3</v>
      </c>
    </row>
    <row r="3" spans="1:76">
      <c r="A3" s="8">
        <v>2</v>
      </c>
      <c r="B3" s="1">
        <v>2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01">
        <v>1</v>
      </c>
      <c r="O3" s="104">
        <f>'2'!$AO$13</f>
        <v>23.18439011826581</v>
      </c>
      <c r="P3" s="106">
        <f>'2'!$AO$14</f>
        <v>56.347773941428883</v>
      </c>
      <c r="S3" s="38" t="s">
        <v>1</v>
      </c>
      <c r="T3" s="43">
        <f>SUMIF($B$2:$B$37,1,$O$2:$O$37)/COUNTIF($B$2:$B$37,1)</f>
        <v>23.256644288542983</v>
      </c>
      <c r="U3" s="43">
        <f>SUMIF($B$2:$B$37,2,$O$2:$O$37)/COUNTIF($B$2:$B$37,2)</f>
        <v>21.087262381263375</v>
      </c>
      <c r="V3" s="43">
        <f>SUMIF($B$2:$B$37,3,$O$2:$O$37)/COUNTIF($B$2:$B$37,3)</f>
        <v>20.504821714428445</v>
      </c>
      <c r="W3" s="45">
        <f>AVERAGE(T3:V3)</f>
        <v>21.616242794744934</v>
      </c>
      <c r="X3" s="53"/>
      <c r="Y3" s="17" t="s">
        <v>52</v>
      </c>
      <c r="Z3" s="38">
        <f>T3</f>
        <v>23.256644288542983</v>
      </c>
      <c r="AA3" s="38">
        <f t="shared" ref="AA3:AB3" si="0">U3</f>
        <v>21.087262381263375</v>
      </c>
      <c r="AB3" s="38">
        <f t="shared" si="0"/>
        <v>20.504821714428445</v>
      </c>
      <c r="AC3" s="42"/>
      <c r="AD3" s="42">
        <f>T4</f>
        <v>22.882267542215246</v>
      </c>
      <c r="AE3" s="42">
        <f t="shared" ref="AE3:AF3" si="1">U4</f>
        <v>21.310697081667072</v>
      </c>
      <c r="AF3" s="42">
        <f t="shared" si="1"/>
        <v>20.655763760352478</v>
      </c>
      <c r="AG3" s="51"/>
      <c r="AH3" s="42">
        <f>T5</f>
        <v>21.848368534153511</v>
      </c>
      <c r="AI3" s="42">
        <f t="shared" ref="AI3:AJ3" si="2">U5</f>
        <v>21.812340769228612</v>
      </c>
      <c r="AJ3" s="42">
        <f t="shared" si="2"/>
        <v>21.188019080852676</v>
      </c>
      <c r="AK3" s="51"/>
      <c r="AL3" s="42">
        <f>T6</f>
        <v>22.032915826705224</v>
      </c>
      <c r="AM3" s="42">
        <f t="shared" ref="AM3:AN3" si="3">U6</f>
        <v>19.856066139551423</v>
      </c>
      <c r="AN3" s="42">
        <f t="shared" si="3"/>
        <v>22.959746417978153</v>
      </c>
      <c r="AO3" s="51"/>
      <c r="AP3" s="42">
        <f>T7</f>
        <v>21.544254484957701</v>
      </c>
      <c r="AQ3" s="42">
        <f t="shared" ref="AQ3:AR3" si="4">U7</f>
        <v>22.13686068151927</v>
      </c>
      <c r="AR3" s="42">
        <f t="shared" si="4"/>
        <v>21.167613217757825</v>
      </c>
      <c r="AS3" s="51"/>
      <c r="AT3" s="42">
        <f>T8</f>
        <v>21.153668796835593</v>
      </c>
      <c r="AU3" s="42">
        <f t="shared" ref="AU3:AV3" si="5">U8</f>
        <v>21.711442670830625</v>
      </c>
      <c r="AV3" s="42">
        <f t="shared" si="5"/>
        <v>21.983616916568582</v>
      </c>
      <c r="AW3" s="51"/>
      <c r="AX3" s="42">
        <f ca="1">T9</f>
        <v>21.737218818708431</v>
      </c>
      <c r="AY3" s="42">
        <f t="shared" ref="AY3:AZ3" ca="1" si="6">U9</f>
        <v>22.480067163513464</v>
      </c>
      <c r="AZ3" s="42">
        <f t="shared" ca="1" si="6"/>
        <v>20.631442402012908</v>
      </c>
      <c r="BA3" s="51"/>
      <c r="BB3" s="42">
        <f ca="1">T10</f>
        <v>23.644558418923378</v>
      </c>
      <c r="BC3" s="42">
        <f t="shared" ref="BC3:BD3" ca="1" si="7">U10</f>
        <v>19.590984208447548</v>
      </c>
      <c r="BD3" s="42">
        <f t="shared" ca="1" si="7"/>
        <v>21.613185756863871</v>
      </c>
      <c r="BE3" s="1"/>
      <c r="BF3" s="44">
        <f>T11</f>
        <v>19.798223926259606</v>
      </c>
      <c r="BG3" s="44">
        <f t="shared" ref="BG3:BH3" si="8">U11</f>
        <v>21.99067195064157</v>
      </c>
      <c r="BH3" s="44">
        <f t="shared" si="8"/>
        <v>23.059832507333621</v>
      </c>
      <c r="BI3" s="1"/>
      <c r="BJ3" s="44">
        <f>T12</f>
        <v>23.165841471502915</v>
      </c>
      <c r="BK3" s="44">
        <f t="shared" ref="BK3:BL3" si="9">U12</f>
        <v>22.156383124344941</v>
      </c>
      <c r="BL3" s="44">
        <f t="shared" si="9"/>
        <v>19.526503788386943</v>
      </c>
      <c r="BM3" s="1"/>
      <c r="BN3" s="44">
        <f>T13</f>
        <v>18.204451461941634</v>
      </c>
      <c r="BO3" s="44">
        <f t="shared" ref="BO3:BP3" si="10">U13</f>
        <v>23.71873546035506</v>
      </c>
      <c r="BP3" s="44">
        <f t="shared" si="10"/>
        <v>22.92554146193811</v>
      </c>
      <c r="BQ3" s="1"/>
      <c r="BR3" s="44">
        <f>T14</f>
        <v>21.414540731794279</v>
      </c>
      <c r="BS3" s="44">
        <f>U14</f>
        <v>21.485058077050851</v>
      </c>
      <c r="BT3" s="44">
        <f>V14</f>
        <v>21.949129575389673</v>
      </c>
      <c r="BU3" s="1"/>
      <c r="BV3" s="44">
        <f>T15</f>
        <v>21.063543614722189</v>
      </c>
      <c r="BW3" s="44">
        <f t="shared" ref="BW3:BX3" si="11">U15</f>
        <v>20.482745886120039</v>
      </c>
      <c r="BX3" s="44">
        <f t="shared" si="11"/>
        <v>23.302438883392572</v>
      </c>
    </row>
    <row r="4" spans="1:76">
      <c r="A4" s="8">
        <v>3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3</v>
      </c>
      <c r="N4" s="101">
        <v>1</v>
      </c>
      <c r="O4" s="104">
        <f>'3'!$AO$13</f>
        <v>22.013037009715269</v>
      </c>
      <c r="P4" s="106">
        <f>'3'!$AO$14</f>
        <v>67.493428262072413</v>
      </c>
      <c r="S4" s="38" t="s">
        <v>3</v>
      </c>
      <c r="T4" s="43">
        <f>SUMIF($C$2:$C$37,1,$O$2:$O$37)/COUNTIF($C$2:$C$37,1)</f>
        <v>22.882267542215246</v>
      </c>
      <c r="U4" s="43">
        <f>SUMIF($C$2:$C$37,2,$O$2:$O$37)/COUNTIF($C$2:$C$37,2)</f>
        <v>21.310697081667072</v>
      </c>
      <c r="V4" s="43">
        <f>SUMIF($C$2:$C$37,3,$O$2:$O$37)/COUNTIF($C$2:$C$37,3)</f>
        <v>20.655763760352478</v>
      </c>
      <c r="W4" s="45">
        <f t="shared" ref="W4:W15" si="12">AVERAGE(T4:V4)</f>
        <v>21.616242794744931</v>
      </c>
      <c r="X4" s="53"/>
      <c r="Y4" s="17" t="s">
        <v>46</v>
      </c>
      <c r="Z4" s="41">
        <f>T20</f>
        <v>43.955105879402232</v>
      </c>
      <c r="AA4" s="41">
        <f t="shared" ref="AA4:AB4" si="13">U20</f>
        <v>48.230476811502854</v>
      </c>
      <c r="AB4" s="41">
        <f t="shared" si="13"/>
        <v>50.83650515962114</v>
      </c>
      <c r="AC4" s="41"/>
      <c r="AD4" s="41">
        <f>T21</f>
        <v>41.675837901770826</v>
      </c>
      <c r="AE4" s="41">
        <f t="shared" ref="AE4:AF4" si="14">U21</f>
        <v>49.10631749038734</v>
      </c>
      <c r="AF4" s="41">
        <f t="shared" si="14"/>
        <v>52.239932458368067</v>
      </c>
      <c r="AG4" s="41"/>
      <c r="AH4" s="41">
        <f>T22</f>
        <v>46.995091651317104</v>
      </c>
      <c r="AI4" s="41">
        <f t="shared" ref="AI4:AJ4" si="15">U22</f>
        <v>49.429563860580323</v>
      </c>
      <c r="AJ4" s="41">
        <f t="shared" si="15"/>
        <v>46.597432338628799</v>
      </c>
      <c r="AK4" s="52"/>
      <c r="AL4" s="41">
        <f>T23</f>
        <v>47.44286652804346</v>
      </c>
      <c r="AM4" s="41">
        <f t="shared" ref="AM4:AN4" si="16">U23</f>
        <v>45.199071618829613</v>
      </c>
      <c r="AN4" s="41">
        <f t="shared" si="16"/>
        <v>50.380149703653153</v>
      </c>
      <c r="AO4" s="52"/>
      <c r="AP4" s="41">
        <f>T24</f>
        <v>45.343240062822019</v>
      </c>
      <c r="AQ4" s="41">
        <f t="shared" ref="AQ4:AR4" si="17">U24</f>
        <v>46.252839764819583</v>
      </c>
      <c r="AR4" s="41">
        <f t="shared" si="17"/>
        <v>51.426008022884616</v>
      </c>
      <c r="AS4" s="52"/>
      <c r="AT4" s="41">
        <f>T25</f>
        <v>49.577436138497291</v>
      </c>
      <c r="AU4" s="41">
        <f t="shared" ref="AU4:AV4" si="18">U25</f>
        <v>49.185257812905974</v>
      </c>
      <c r="AV4" s="41">
        <f t="shared" si="18"/>
        <v>44.259393899122976</v>
      </c>
      <c r="AW4" s="52"/>
      <c r="AX4" s="41">
        <f ca="1">T26</f>
        <v>47.072462674499938</v>
      </c>
      <c r="AY4" s="41">
        <f>U26</f>
        <v>49.071800225983573</v>
      </c>
      <c r="AZ4" s="41">
        <f t="shared" ref="AZ4" si="19">V26</f>
        <v>46.877824950042715</v>
      </c>
      <c r="BA4" s="52"/>
      <c r="BB4" s="41">
        <f ca="1">T27</f>
        <v>37.696132175466893</v>
      </c>
      <c r="BC4" s="41">
        <f t="shared" ref="BC4:BD4" ca="1" si="20">U27</f>
        <v>48.872152942664208</v>
      </c>
      <c r="BD4" s="41">
        <f t="shared" ca="1" si="20"/>
        <v>56.453802732395133</v>
      </c>
      <c r="BE4" s="1"/>
      <c r="BF4" s="44">
        <f>T28</f>
        <v>55.09954584965795</v>
      </c>
      <c r="BG4" s="44">
        <f t="shared" ref="BG4:BH4" si="21">U28</f>
        <v>46.659265236115921</v>
      </c>
      <c r="BH4" s="44">
        <f t="shared" si="21"/>
        <v>41.263276764752348</v>
      </c>
      <c r="BI4" s="1"/>
      <c r="BJ4" s="44">
        <f>T29</f>
        <v>49.941977784637395</v>
      </c>
      <c r="BK4" s="44">
        <f t="shared" ref="BK4:BL4" si="22">U29</f>
        <v>46.003982385184457</v>
      </c>
      <c r="BL4" s="44">
        <f t="shared" si="22"/>
        <v>47.076127680704381</v>
      </c>
      <c r="BM4" s="1"/>
      <c r="BN4" s="44">
        <f>T30</f>
        <v>44.157559720330795</v>
      </c>
      <c r="BO4" s="44">
        <f t="shared" ref="BO4:BP4" si="23">U30</f>
        <v>48.710503312384454</v>
      </c>
      <c r="BP4" s="44">
        <f t="shared" si="23"/>
        <v>50.154024817810978</v>
      </c>
      <c r="BQ4" s="1"/>
      <c r="BR4" s="44">
        <f>T31</f>
        <v>48.218584968873444</v>
      </c>
      <c r="BS4" s="44">
        <f>U31</f>
        <v>47.250547813817604</v>
      </c>
      <c r="BT4" s="44">
        <f>V31</f>
        <v>47.552955067835171</v>
      </c>
      <c r="BU4" s="1"/>
      <c r="BV4" s="44">
        <f>T32</f>
        <v>48.957051475786805</v>
      </c>
      <c r="BW4" s="44">
        <f t="shared" ref="BW4:BX4" si="24">U32</f>
        <v>43.391504238405936</v>
      </c>
      <c r="BX4" s="44">
        <f t="shared" si="24"/>
        <v>50.673532136333485</v>
      </c>
    </row>
    <row r="5" spans="1:76">
      <c r="A5" s="8">
        <v>4</v>
      </c>
      <c r="B5" s="1">
        <v>1</v>
      </c>
      <c r="C5" s="1">
        <v>1</v>
      </c>
      <c r="D5" s="1">
        <v>1</v>
      </c>
      <c r="E5" s="1">
        <v>1</v>
      </c>
      <c r="F5" s="1">
        <v>2</v>
      </c>
      <c r="G5" s="1">
        <v>2</v>
      </c>
      <c r="H5" s="1">
        <v>2</v>
      </c>
      <c r="I5" s="1">
        <v>2</v>
      </c>
      <c r="J5" s="1">
        <v>3</v>
      </c>
      <c r="K5" s="1">
        <v>3</v>
      </c>
      <c r="L5" s="1">
        <v>3</v>
      </c>
      <c r="M5" s="1">
        <v>3</v>
      </c>
      <c r="N5" s="101">
        <v>1</v>
      </c>
      <c r="O5" s="104">
        <f>'４'!$AO$13</f>
        <v>21.538719084961574</v>
      </c>
      <c r="P5" s="106">
        <f>'４'!$AO$14</f>
        <v>31.214028314478472</v>
      </c>
      <c r="S5" s="38" t="s">
        <v>5</v>
      </c>
      <c r="T5" s="43">
        <f>SUMIF($D$2:$D$37,1,$O$2:$O$37)/COUNTIF($D$2:$D$37,1)</f>
        <v>21.848368534153511</v>
      </c>
      <c r="U5" s="43">
        <f>SUMIF($D$2:$D$37,2,$O$2:$O$37)/COUNTIF($D$2:$D$37,2)</f>
        <v>21.812340769228612</v>
      </c>
      <c r="V5" s="43">
        <f>SUMIF($D$2:$D$37,3,$O$2:$O$37)/COUNTIF($D$2:$D$37,3)</f>
        <v>21.188019080852676</v>
      </c>
      <c r="W5" s="45">
        <f t="shared" si="12"/>
        <v>21.616242794744931</v>
      </c>
      <c r="X5" s="53"/>
    </row>
    <row r="6" spans="1:76">
      <c r="A6" s="8">
        <v>5</v>
      </c>
      <c r="B6" s="1">
        <v>2</v>
      </c>
      <c r="C6" s="1">
        <v>2</v>
      </c>
      <c r="D6" s="1">
        <v>2</v>
      </c>
      <c r="E6" s="1">
        <v>2</v>
      </c>
      <c r="F6" s="1">
        <v>3</v>
      </c>
      <c r="G6" s="1">
        <v>3</v>
      </c>
      <c r="H6" s="1">
        <v>3</v>
      </c>
      <c r="I6" s="1">
        <v>3</v>
      </c>
      <c r="J6" s="1">
        <v>1</v>
      </c>
      <c r="K6" s="1">
        <v>1</v>
      </c>
      <c r="L6" s="1">
        <v>1</v>
      </c>
      <c r="M6" s="1">
        <v>1</v>
      </c>
      <c r="N6" s="101">
        <v>1</v>
      </c>
      <c r="O6" s="104">
        <f>'5'!$AO$13</f>
        <v>10.183443092397457</v>
      </c>
      <c r="P6" s="106">
        <f>'5'!$AO$14</f>
        <v>60.116818985713806</v>
      </c>
      <c r="S6" s="38" t="s">
        <v>7</v>
      </c>
      <c r="T6" s="43">
        <f>SUMIF($E$2:$E$37,1,$O$2:$O$37)/COUNTIF($E$2:$E$37,1)</f>
        <v>22.032915826705224</v>
      </c>
      <c r="U6" s="43">
        <f>SUMIF($E$2:$E$37,2,$O$2:$O$37)/COUNTIF($E$2:$E$37,2)</f>
        <v>19.856066139551423</v>
      </c>
      <c r="V6" s="43">
        <f>SUMIF($E$2:$E$37,3,$O$2:$O$37)/COUNTIF($E$2:$E$37,3)</f>
        <v>22.959746417978153</v>
      </c>
      <c r="W6" s="45">
        <f t="shared" si="12"/>
        <v>21.616242794744934</v>
      </c>
      <c r="X6" s="53"/>
    </row>
    <row r="7" spans="1:76">
      <c r="A7" s="8">
        <v>6</v>
      </c>
      <c r="B7" s="1">
        <v>3</v>
      </c>
      <c r="C7" s="1">
        <v>3</v>
      </c>
      <c r="D7" s="1">
        <v>3</v>
      </c>
      <c r="E7" s="1">
        <v>3</v>
      </c>
      <c r="F7" s="1">
        <v>1</v>
      </c>
      <c r="G7" s="1">
        <v>1</v>
      </c>
      <c r="H7" s="1">
        <v>1</v>
      </c>
      <c r="I7" s="1">
        <v>1</v>
      </c>
      <c r="J7" s="1">
        <v>2</v>
      </c>
      <c r="K7" s="1">
        <v>2</v>
      </c>
      <c r="L7" s="1">
        <v>2</v>
      </c>
      <c r="M7" s="1">
        <v>2</v>
      </c>
      <c r="N7" s="101">
        <v>1</v>
      </c>
      <c r="O7" s="104">
        <f>'6'!$AO$13</f>
        <v>20.877060941414616</v>
      </c>
      <c r="P7" s="106">
        <f>'6'!$AO$14</f>
        <v>40.084280735528353</v>
      </c>
      <c r="S7" s="38" t="s">
        <v>9</v>
      </c>
      <c r="T7" s="43">
        <f>SUMIF($F$2:$F$37,1,$O$2:$O$37)/COUNTIF($F$2:$F$37,1)</f>
        <v>21.544254484957701</v>
      </c>
      <c r="U7" s="43">
        <f>SUMIF($F$2:$F$37,2,$O$2:$O$37)/COUNTIF($F$2:$F$37,2)</f>
        <v>22.13686068151927</v>
      </c>
      <c r="V7" s="43">
        <f>SUMIF($F$2:$F$37,3,$O$2:$O$37)/COUNTIF($F$2:$F$37,3)</f>
        <v>21.167613217757825</v>
      </c>
      <c r="W7" s="45">
        <f t="shared" si="12"/>
        <v>21.616242794744931</v>
      </c>
      <c r="X7" s="53"/>
    </row>
    <row r="8" spans="1:76">
      <c r="A8" s="8">
        <v>7</v>
      </c>
      <c r="B8" s="1">
        <v>1</v>
      </c>
      <c r="C8" s="1">
        <v>1</v>
      </c>
      <c r="D8" s="1">
        <v>2</v>
      </c>
      <c r="E8" s="1">
        <v>3</v>
      </c>
      <c r="F8" s="1">
        <v>1</v>
      </c>
      <c r="G8" s="1">
        <v>2</v>
      </c>
      <c r="H8" s="1">
        <v>3</v>
      </c>
      <c r="I8" s="1">
        <v>3</v>
      </c>
      <c r="J8" s="1">
        <v>1</v>
      </c>
      <c r="K8" s="1">
        <v>2</v>
      </c>
      <c r="L8" s="1">
        <v>2</v>
      </c>
      <c r="M8" s="1">
        <v>3</v>
      </c>
      <c r="N8" s="101">
        <v>1</v>
      </c>
      <c r="O8" s="104">
        <f>'7'!$AO$13</f>
        <v>24.925961278885659</v>
      </c>
      <c r="P8" s="106">
        <f>'7'!$AO$14</f>
        <v>56.577521843468297</v>
      </c>
      <c r="S8" s="38" t="s">
        <v>11</v>
      </c>
      <c r="T8" s="43">
        <f>SUMIF($G$2:$G$37,1,$O$2:$O$37)/COUNTIF($G$2:$G$37,1)</f>
        <v>21.153668796835593</v>
      </c>
      <c r="U8" s="43">
        <f>SUMIF($G$2:$G$37,2,$O$2:$O$37)/COUNTIF($G$2:$G$37,2)</f>
        <v>21.711442670830625</v>
      </c>
      <c r="V8" s="43">
        <f>SUMIF($G$2:$G$37,3,$O$2:$O$37)/COUNTIF($G$2:$G$37,3)</f>
        <v>21.983616916568582</v>
      </c>
      <c r="W8" s="45">
        <f t="shared" si="12"/>
        <v>21.616242794744934</v>
      </c>
      <c r="X8" s="53"/>
    </row>
    <row r="9" spans="1:76">
      <c r="A9" s="8">
        <v>8</v>
      </c>
      <c r="B9" s="1">
        <v>2</v>
      </c>
      <c r="C9" s="1">
        <v>2</v>
      </c>
      <c r="D9" s="1">
        <v>3</v>
      </c>
      <c r="E9" s="1">
        <v>1</v>
      </c>
      <c r="F9" s="1">
        <v>2</v>
      </c>
      <c r="G9" s="1">
        <v>3</v>
      </c>
      <c r="H9" s="1">
        <v>1</v>
      </c>
      <c r="I9" s="1">
        <v>1</v>
      </c>
      <c r="J9" s="1">
        <v>2</v>
      </c>
      <c r="K9" s="1">
        <v>3</v>
      </c>
      <c r="L9" s="1">
        <v>3</v>
      </c>
      <c r="M9" s="1">
        <v>1</v>
      </c>
      <c r="N9" s="101">
        <v>1</v>
      </c>
      <c r="O9" s="104">
        <f>'8'!$AO$13</f>
        <v>21.870571998875175</v>
      </c>
      <c r="P9" s="106">
        <f>'8'!$AO$14</f>
        <v>34.67567671081045</v>
      </c>
      <c r="S9" s="38" t="s">
        <v>13</v>
      </c>
      <c r="T9" s="43">
        <f ca="1">SUMIF($H$2:$H$38,1,$O$2:$O$37)/COUNTIF($H$2:$H$37,1)</f>
        <v>21.737218818708431</v>
      </c>
      <c r="U9" s="43">
        <f ca="1">SUMIF($H$2:$H$38,2,$O$2:$O$37)/COUNTIF($H$2:$H$37,2)</f>
        <v>22.480067163513464</v>
      </c>
      <c r="V9" s="43">
        <f ca="1">SUMIF($H$2:$H$38,3,$O$2:$O$37)/COUNTIF($H$2:$H$37,3)</f>
        <v>20.631442402012908</v>
      </c>
      <c r="W9" s="45">
        <f t="shared" ca="1" si="12"/>
        <v>21.616242794744934</v>
      </c>
      <c r="X9" s="53"/>
    </row>
    <row r="10" spans="1:76">
      <c r="A10" s="8">
        <v>9</v>
      </c>
      <c r="B10" s="1">
        <v>3</v>
      </c>
      <c r="C10" s="1">
        <v>3</v>
      </c>
      <c r="D10" s="1">
        <v>1</v>
      </c>
      <c r="E10" s="1">
        <v>2</v>
      </c>
      <c r="F10" s="1">
        <v>3</v>
      </c>
      <c r="G10" s="1">
        <v>1</v>
      </c>
      <c r="H10" s="1">
        <v>2</v>
      </c>
      <c r="I10" s="1">
        <v>2</v>
      </c>
      <c r="J10" s="1">
        <v>3</v>
      </c>
      <c r="K10" s="1">
        <v>1</v>
      </c>
      <c r="L10" s="1">
        <v>1</v>
      </c>
      <c r="M10" s="1">
        <v>2</v>
      </c>
      <c r="N10" s="101">
        <v>1</v>
      </c>
      <c r="O10" s="104">
        <f>'9'!$AO$13</f>
        <v>14.064701912775586</v>
      </c>
      <c r="P10" s="106">
        <f>'9'!$AO$14</f>
        <v>52.74111262653765</v>
      </c>
      <c r="S10" s="38" t="s">
        <v>15</v>
      </c>
      <c r="T10" s="43">
        <f ca="1">SUMIF($I$2:$I$38,1,$O$2:$O$37)/COUNTIF($I$2:$I$37,1)</f>
        <v>23.644558418923378</v>
      </c>
      <c r="U10" s="43">
        <f ca="1">SUMIF($I$2:$I$38,2,$O$2:$O$37)/COUNTIF($I$2:$I$37,2)</f>
        <v>19.590984208447548</v>
      </c>
      <c r="V10" s="43">
        <f ca="1">SUMIF($I$2:$I$38,3,$O$2:$O$37)/COUNTIF($I$2:$I$37,3)</f>
        <v>21.613185756863871</v>
      </c>
      <c r="W10" s="45">
        <f t="shared" ca="1" si="12"/>
        <v>21.616242794744931</v>
      </c>
      <c r="X10" s="53"/>
    </row>
    <row r="11" spans="1:76">
      <c r="A11" s="8">
        <v>10</v>
      </c>
      <c r="B11" s="1">
        <v>1</v>
      </c>
      <c r="C11" s="1">
        <v>1</v>
      </c>
      <c r="D11" s="1">
        <v>3</v>
      </c>
      <c r="E11" s="1">
        <v>2</v>
      </c>
      <c r="F11" s="1">
        <v>1</v>
      </c>
      <c r="G11" s="1">
        <v>3</v>
      </c>
      <c r="H11" s="1">
        <v>2</v>
      </c>
      <c r="I11" s="1">
        <v>3</v>
      </c>
      <c r="J11" s="1">
        <v>2</v>
      </c>
      <c r="K11" s="1">
        <v>1</v>
      </c>
      <c r="L11" s="1">
        <v>3</v>
      </c>
      <c r="M11" s="1">
        <v>2</v>
      </c>
      <c r="N11" s="101">
        <v>1</v>
      </c>
      <c r="O11" s="104">
        <f>'10'!$AO$13</f>
        <v>28.167608539587725</v>
      </c>
      <c r="P11" s="106">
        <f>'10'!$AO$14</f>
        <v>44.033862338509174</v>
      </c>
      <c r="S11" s="38" t="s">
        <v>17</v>
      </c>
      <c r="T11" s="43">
        <f>SUMIF($J$2:$J$37,1,$O$2:$O$37)/COUNTIF($J$2:$J$37,1)</f>
        <v>19.798223926259606</v>
      </c>
      <c r="U11" s="43">
        <f>SUMIF($J$2:$J$37,2,$O$2:$O$37)/COUNTIF($J$2:$J$37,2)</f>
        <v>21.99067195064157</v>
      </c>
      <c r="V11" s="43">
        <f>SUMIF($J$2:$J$37,3,$O$2:$O$37)/COUNTIF($J$2:$J$37,3)</f>
        <v>23.059832507333621</v>
      </c>
      <c r="W11" s="45">
        <f t="shared" si="12"/>
        <v>21.616242794744934</v>
      </c>
      <c r="X11" s="53"/>
    </row>
    <row r="12" spans="1:76">
      <c r="A12" s="8">
        <v>11</v>
      </c>
      <c r="B12" s="1">
        <v>2</v>
      </c>
      <c r="C12" s="1">
        <v>2</v>
      </c>
      <c r="D12" s="1">
        <v>1</v>
      </c>
      <c r="E12" s="1">
        <v>3</v>
      </c>
      <c r="F12" s="1">
        <v>2</v>
      </c>
      <c r="G12" s="1">
        <v>1</v>
      </c>
      <c r="H12" s="1">
        <v>3</v>
      </c>
      <c r="I12" s="1">
        <v>1</v>
      </c>
      <c r="J12" s="1">
        <v>3</v>
      </c>
      <c r="K12" s="1">
        <v>2</v>
      </c>
      <c r="L12" s="1">
        <v>1</v>
      </c>
      <c r="M12" s="1">
        <v>3</v>
      </c>
      <c r="N12" s="101">
        <v>1</v>
      </c>
      <c r="O12" s="104">
        <f>'11'!$AO$13</f>
        <v>23.938775588751483</v>
      </c>
      <c r="P12" s="106">
        <f>'11'!$AO$14</f>
        <v>31.566404650961822</v>
      </c>
      <c r="S12" s="4" t="s">
        <v>19</v>
      </c>
      <c r="T12" s="43">
        <f>SUMIF($K$2:$K$37,1,$O$2:$O$37)/COUNTIF($K$2:$K$37,1)</f>
        <v>23.165841471502915</v>
      </c>
      <c r="U12" s="43">
        <f>SUMIF($K$2:$K$37,2,$O$2:$O$37)/COUNTIF($K$2:$K$37,2)</f>
        <v>22.156383124344941</v>
      </c>
      <c r="V12" s="43">
        <f>SUMIF($K$2:$K$37,3,$O$2:$O$37)/COUNTIF($K$2:$K$37,3)</f>
        <v>19.526503788386943</v>
      </c>
      <c r="W12" s="45">
        <f t="shared" si="12"/>
        <v>21.616242794744934</v>
      </c>
      <c r="X12" s="53"/>
    </row>
    <row r="13" spans="1:76">
      <c r="A13" s="8">
        <v>12</v>
      </c>
      <c r="B13" s="1">
        <v>3</v>
      </c>
      <c r="C13" s="1">
        <v>3</v>
      </c>
      <c r="D13" s="1">
        <v>2</v>
      </c>
      <c r="E13" s="1">
        <v>1</v>
      </c>
      <c r="F13" s="1">
        <v>3</v>
      </c>
      <c r="G13" s="1">
        <v>2</v>
      </c>
      <c r="H13" s="1">
        <v>1</v>
      </c>
      <c r="I13" s="1">
        <v>2</v>
      </c>
      <c r="J13" s="1">
        <v>1</v>
      </c>
      <c r="K13" s="1">
        <v>3</v>
      </c>
      <c r="L13" s="1">
        <v>2</v>
      </c>
      <c r="M13" s="1">
        <v>1</v>
      </c>
      <c r="N13" s="101">
        <v>1</v>
      </c>
      <c r="O13" s="104">
        <f>'12'!$AO$13</f>
        <v>17.467479098643437</v>
      </c>
      <c r="P13" s="106">
        <f>'12'!$AO$14</f>
        <v>73.081873298360108</v>
      </c>
      <c r="S13" s="4" t="s">
        <v>21</v>
      </c>
      <c r="T13" s="43">
        <f>SUMIF($L$2:$L$37,1,$O$2:$O$37)/COUNTIF($L$2:$L$37,1)</f>
        <v>18.204451461941634</v>
      </c>
      <c r="U13" s="43">
        <f>SUMIF($L$2:$L$37,2,$O$2:$O$37)/COUNTIF($L$2:$L$37,2)</f>
        <v>23.71873546035506</v>
      </c>
      <c r="V13" s="43">
        <f>SUMIF($L$2:$L$37,3,$O$2:$O$37)/COUNTIF($L$2:$L$37,3)</f>
        <v>22.92554146193811</v>
      </c>
      <c r="W13" s="45">
        <f t="shared" si="12"/>
        <v>21.616242794744934</v>
      </c>
      <c r="X13" s="53"/>
    </row>
    <row r="14" spans="1:76">
      <c r="A14" s="8">
        <v>13</v>
      </c>
      <c r="B14" s="1">
        <v>1</v>
      </c>
      <c r="C14" s="1">
        <v>2</v>
      </c>
      <c r="D14" s="1">
        <v>3</v>
      </c>
      <c r="E14" s="1">
        <v>1</v>
      </c>
      <c r="F14" s="1">
        <v>3</v>
      </c>
      <c r="G14" s="1">
        <v>2</v>
      </c>
      <c r="H14" s="1">
        <v>1</v>
      </c>
      <c r="I14" s="1">
        <v>3</v>
      </c>
      <c r="J14" s="1">
        <v>3</v>
      </c>
      <c r="K14" s="1">
        <v>2</v>
      </c>
      <c r="L14" s="1">
        <v>1</v>
      </c>
      <c r="M14" s="1">
        <v>2</v>
      </c>
      <c r="N14" s="101">
        <v>2</v>
      </c>
      <c r="O14" s="104">
        <f>'13'!$AO$13</f>
        <v>22.617469975136967</v>
      </c>
      <c r="P14" s="106">
        <f>'13'!$AO$14</f>
        <v>37.044632944335831</v>
      </c>
      <c r="S14" s="4" t="s">
        <v>23</v>
      </c>
      <c r="T14" s="43">
        <f>SUMIF($M$2:$M$37,1,$O$2:$O$37)/COUNTIF($M$2:$M$37,1)</f>
        <v>21.414540731794279</v>
      </c>
      <c r="U14" s="43">
        <f>SUMIF($M$2:$M$37,2,$O$2:$O$37)/COUNTIF($M$2:$M$37,2)</f>
        <v>21.485058077050851</v>
      </c>
      <c r="V14" s="43">
        <f>SUMIF($M$2:$M$37,3,$O$2:$O$37)/COUNTIF($M$2:$M$37,3)</f>
        <v>21.949129575389673</v>
      </c>
      <c r="W14" s="45">
        <f t="shared" si="12"/>
        <v>21.616242794744934</v>
      </c>
      <c r="X14" s="53"/>
    </row>
    <row r="15" spans="1:76">
      <c r="A15" s="8">
        <v>14</v>
      </c>
      <c r="B15" s="1">
        <v>2</v>
      </c>
      <c r="C15" s="1">
        <v>3</v>
      </c>
      <c r="D15" s="1">
        <v>1</v>
      </c>
      <c r="E15" s="1">
        <v>2</v>
      </c>
      <c r="F15" s="1">
        <v>1</v>
      </c>
      <c r="G15" s="1">
        <v>3</v>
      </c>
      <c r="H15" s="1">
        <v>2</v>
      </c>
      <c r="I15" s="1">
        <v>1</v>
      </c>
      <c r="J15" s="1">
        <v>1</v>
      </c>
      <c r="K15" s="1">
        <v>3</v>
      </c>
      <c r="L15" s="1">
        <v>2</v>
      </c>
      <c r="M15" s="1">
        <v>3</v>
      </c>
      <c r="N15" s="101">
        <v>2</v>
      </c>
      <c r="O15" s="104">
        <f>'14'!$AO$13</f>
        <v>21.786558612212403</v>
      </c>
      <c r="P15" s="106">
        <f>'14'!$AO$14</f>
        <v>34.604283595098188</v>
      </c>
      <c r="S15" s="4" t="s">
        <v>25</v>
      </c>
      <c r="T15" s="43">
        <f>SUMIF($N$2:$N$37,1,$O$2:$O$37)/COUNTIF($N$2:$N$37,1)</f>
        <v>21.063543614722189</v>
      </c>
      <c r="U15" s="43">
        <f>SUMIF($N$2:$N$37,2,$O$2:$O$37)/COUNTIF($N$2:$N$37,2)</f>
        <v>20.482745886120039</v>
      </c>
      <c r="V15" s="43">
        <f>SUMIF($N$2:$N$37,3,$O$2:$O$37)/COUNTIF($N$2:$N$37,3)</f>
        <v>23.302438883392572</v>
      </c>
      <c r="W15" s="45">
        <f t="shared" si="12"/>
        <v>21.616242794744934</v>
      </c>
      <c r="X15" s="53"/>
    </row>
    <row r="16" spans="1:76">
      <c r="A16" s="8">
        <v>15</v>
      </c>
      <c r="B16" s="1">
        <v>3</v>
      </c>
      <c r="C16" s="1">
        <v>1</v>
      </c>
      <c r="D16" s="1">
        <v>2</v>
      </c>
      <c r="E16" s="1">
        <v>3</v>
      </c>
      <c r="F16" s="1">
        <v>2</v>
      </c>
      <c r="G16" s="1">
        <v>1</v>
      </c>
      <c r="H16" s="1">
        <v>3</v>
      </c>
      <c r="I16" s="1">
        <v>2</v>
      </c>
      <c r="J16" s="1">
        <v>2</v>
      </c>
      <c r="K16" s="1">
        <v>1</v>
      </c>
      <c r="L16" s="1">
        <v>3</v>
      </c>
      <c r="M16" s="1">
        <v>1</v>
      </c>
      <c r="N16" s="101">
        <v>2</v>
      </c>
      <c r="O16" s="104">
        <f>'15'!$AO$13</f>
        <v>24.86273621107987</v>
      </c>
      <c r="P16" s="106">
        <f>'15'!$AO$14</f>
        <v>46.006176010190103</v>
      </c>
      <c r="V16" s="40" t="s">
        <v>57</v>
      </c>
      <c r="W16" s="46">
        <f ca="1">AVERAGE(W3:W15)</f>
        <v>21.616242794744934</v>
      </c>
      <c r="X16" s="46"/>
    </row>
    <row r="17" spans="1:48">
      <c r="A17" s="8">
        <v>16</v>
      </c>
      <c r="B17" s="1">
        <v>1</v>
      </c>
      <c r="C17" s="1">
        <v>2</v>
      </c>
      <c r="D17" s="1">
        <v>3</v>
      </c>
      <c r="E17" s="1">
        <v>2</v>
      </c>
      <c r="F17" s="1">
        <v>1</v>
      </c>
      <c r="G17" s="1">
        <v>1</v>
      </c>
      <c r="H17" s="1">
        <v>3</v>
      </c>
      <c r="I17" s="1">
        <v>2</v>
      </c>
      <c r="J17" s="1">
        <v>3</v>
      </c>
      <c r="K17" s="1">
        <v>3</v>
      </c>
      <c r="L17" s="1">
        <v>2</v>
      </c>
      <c r="M17" s="1">
        <v>1</v>
      </c>
      <c r="N17" s="101">
        <v>2</v>
      </c>
      <c r="O17" s="104">
        <f>'16'!$AO$13</f>
        <v>18.378676097602824</v>
      </c>
      <c r="P17" s="106">
        <f>'16'!$AO$14</f>
        <v>34.199609324755983</v>
      </c>
    </row>
    <row r="18" spans="1:48">
      <c r="A18" s="8">
        <v>17</v>
      </c>
      <c r="B18" s="1">
        <v>2</v>
      </c>
      <c r="C18" s="1">
        <v>3</v>
      </c>
      <c r="D18" s="1">
        <v>1</v>
      </c>
      <c r="E18" s="1">
        <v>3</v>
      </c>
      <c r="F18" s="1">
        <v>2</v>
      </c>
      <c r="G18" s="1">
        <v>2</v>
      </c>
      <c r="H18" s="1">
        <v>1</v>
      </c>
      <c r="I18" s="1">
        <v>3</v>
      </c>
      <c r="J18" s="1">
        <v>1</v>
      </c>
      <c r="K18" s="1">
        <v>1</v>
      </c>
      <c r="L18" s="1">
        <v>3</v>
      </c>
      <c r="M18" s="1">
        <v>2</v>
      </c>
      <c r="N18" s="101">
        <v>2</v>
      </c>
      <c r="O18" s="104">
        <f>'17'!$AO$13</f>
        <v>23.251801085286207</v>
      </c>
      <c r="P18" s="106">
        <f>'17'!$AO$14</f>
        <v>72.658645052152877</v>
      </c>
      <c r="S18" s="17" t="s">
        <v>46</v>
      </c>
    </row>
    <row r="19" spans="1:48">
      <c r="A19" s="8">
        <v>18</v>
      </c>
      <c r="B19" s="1">
        <v>3</v>
      </c>
      <c r="C19" s="1">
        <v>1</v>
      </c>
      <c r="D19" s="1">
        <v>2</v>
      </c>
      <c r="E19" s="1">
        <v>1</v>
      </c>
      <c r="F19" s="1">
        <v>3</v>
      </c>
      <c r="G19" s="1">
        <v>3</v>
      </c>
      <c r="H19" s="1">
        <v>2</v>
      </c>
      <c r="I19" s="1">
        <v>1</v>
      </c>
      <c r="J19" s="1">
        <v>2</v>
      </c>
      <c r="K19" s="1">
        <v>2</v>
      </c>
      <c r="L19" s="1">
        <v>1</v>
      </c>
      <c r="M19" s="1">
        <v>3</v>
      </c>
      <c r="N19" s="101">
        <v>2</v>
      </c>
      <c r="O19" s="104">
        <f>'18'!$AO$13</f>
        <v>22.936124808523608</v>
      </c>
      <c r="P19" s="106">
        <f>'18'!$AO$14</f>
        <v>29.614405359707288</v>
      </c>
      <c r="S19" s="38" t="s">
        <v>56</v>
      </c>
      <c r="T19" s="39">
        <v>1</v>
      </c>
      <c r="U19" s="39">
        <v>2</v>
      </c>
      <c r="V19" s="39">
        <v>3</v>
      </c>
      <c r="W19" s="37" t="s">
        <v>55</v>
      </c>
      <c r="X19" s="47"/>
    </row>
    <row r="20" spans="1:48">
      <c r="A20" s="8">
        <v>19</v>
      </c>
      <c r="B20" s="1">
        <v>1</v>
      </c>
      <c r="C20" s="1">
        <v>2</v>
      </c>
      <c r="D20" s="1">
        <v>1</v>
      </c>
      <c r="E20" s="1">
        <v>3</v>
      </c>
      <c r="F20" s="1">
        <v>3</v>
      </c>
      <c r="G20" s="1">
        <v>3</v>
      </c>
      <c r="H20" s="1">
        <v>1</v>
      </c>
      <c r="I20" s="1">
        <v>2</v>
      </c>
      <c r="J20" s="1">
        <v>2</v>
      </c>
      <c r="K20" s="1">
        <v>1</v>
      </c>
      <c r="L20" s="1">
        <v>2</v>
      </c>
      <c r="M20" s="1">
        <v>3</v>
      </c>
      <c r="N20" s="101">
        <v>2</v>
      </c>
      <c r="O20" s="104">
        <f>'19'!$AO$13</f>
        <v>22.776171341496699</v>
      </c>
      <c r="P20" s="106">
        <f>'19'!$AO$14</f>
        <v>44.584243906749428</v>
      </c>
      <c r="S20" s="38" t="s">
        <v>1</v>
      </c>
      <c r="T20" s="43">
        <f>SUMIF($B$2:$B$37,1,$P$2:$P$37)/COUNTIF($B$2:$B$37,1)</f>
        <v>43.955105879402232</v>
      </c>
      <c r="U20" s="43">
        <f>SUMIF($B$2:$B$37,2,$P$2:$P$37)/COUNTIF($B$2:$B$37,2)</f>
        <v>48.230476811502854</v>
      </c>
      <c r="V20" s="43">
        <f>SUMIF($B$2:$B$37,3,$P$2:$P$37)/COUNTIF($B$2:$B$37,3)</f>
        <v>50.83650515962114</v>
      </c>
      <c r="W20" s="45">
        <f>AVERAGE(T20:V20)</f>
        <v>47.674029283508737</v>
      </c>
      <c r="X20" s="53"/>
    </row>
    <row r="21" spans="1:48">
      <c r="A21" s="8">
        <v>20</v>
      </c>
      <c r="B21" s="1">
        <v>2</v>
      </c>
      <c r="C21" s="1">
        <v>3</v>
      </c>
      <c r="D21" s="1">
        <v>2</v>
      </c>
      <c r="E21" s="1">
        <v>1</v>
      </c>
      <c r="F21" s="1">
        <v>1</v>
      </c>
      <c r="G21" s="1">
        <v>1</v>
      </c>
      <c r="H21" s="1">
        <v>2</v>
      </c>
      <c r="I21" s="1">
        <v>3</v>
      </c>
      <c r="J21" s="1">
        <v>3</v>
      </c>
      <c r="K21" s="1">
        <v>2</v>
      </c>
      <c r="L21" s="1">
        <v>3</v>
      </c>
      <c r="M21" s="1">
        <v>1</v>
      </c>
      <c r="N21" s="101">
        <v>2</v>
      </c>
      <c r="O21" s="104">
        <f>'20'!$AO$13</f>
        <v>20.032660164914653</v>
      </c>
      <c r="P21" s="106">
        <f>'20'!$AO$14</f>
        <v>53.081847996658816</v>
      </c>
      <c r="S21" s="38" t="s">
        <v>3</v>
      </c>
      <c r="T21" s="43">
        <f>SUMIF($C$2:$C$37,1,$P$2:$P$37)/COUNTIF($C$2:$C$37,1)</f>
        <v>41.675837901770826</v>
      </c>
      <c r="U21" s="43">
        <f>SUMIF($C$2:$C$37,2,$P$2:$P$37)/COUNTIF($C$2:$C$37,2)</f>
        <v>49.10631749038734</v>
      </c>
      <c r="V21" s="43">
        <f>SUMIF($C$2:$C$37,3,$P$2:$P$37)/COUNTIF($C$2:$C$37,3)</f>
        <v>52.239932458368067</v>
      </c>
      <c r="W21" s="45">
        <f t="shared" ref="W21:W32" si="25">AVERAGE(T21:V21)</f>
        <v>47.674029283508737</v>
      </c>
      <c r="X21" s="53"/>
    </row>
    <row r="22" spans="1:48">
      <c r="A22" s="8">
        <v>21</v>
      </c>
      <c r="B22" s="1">
        <v>3</v>
      </c>
      <c r="C22" s="1">
        <v>1</v>
      </c>
      <c r="D22" s="1">
        <v>3</v>
      </c>
      <c r="E22" s="1">
        <v>2</v>
      </c>
      <c r="F22" s="1">
        <v>2</v>
      </c>
      <c r="G22" s="1">
        <v>2</v>
      </c>
      <c r="H22" s="1">
        <v>3</v>
      </c>
      <c r="I22" s="1">
        <v>1</v>
      </c>
      <c r="J22" s="1">
        <v>1</v>
      </c>
      <c r="K22" s="1">
        <v>3</v>
      </c>
      <c r="L22" s="1">
        <v>1</v>
      </c>
      <c r="M22" s="1">
        <v>2</v>
      </c>
      <c r="N22" s="101">
        <v>2</v>
      </c>
      <c r="O22" s="104">
        <f>'21'!$AO$13</f>
        <v>9.666619303756395</v>
      </c>
      <c r="P22" s="106">
        <f>'21'!$AO$14</f>
        <v>27.557543028441135</v>
      </c>
      <c r="S22" s="38" t="s">
        <v>5</v>
      </c>
      <c r="T22" s="43">
        <f>SUMIF($D$2:$D$37,1,$P$2:$P$37)/COUNTIF($D$2:$D$37,1)</f>
        <v>46.995091651317104</v>
      </c>
      <c r="U22" s="43">
        <f>SUMIF($D$2:$D$37,2,$P$2:$P$37)/COUNTIF($D$2:$D$37,2)</f>
        <v>49.429563860580323</v>
      </c>
      <c r="V22" s="43">
        <f>SUMIF($D$2:$D$37,3,$P$2:$P$37)/COUNTIF($D$2:$D$37,3)</f>
        <v>46.597432338628799</v>
      </c>
      <c r="W22" s="45">
        <f t="shared" si="25"/>
        <v>47.674029283508737</v>
      </c>
      <c r="X22" s="53"/>
    </row>
    <row r="23" spans="1:48">
      <c r="A23" s="8">
        <v>22</v>
      </c>
      <c r="B23" s="1">
        <v>1</v>
      </c>
      <c r="C23" s="1">
        <v>2</v>
      </c>
      <c r="D23" s="1">
        <v>2</v>
      </c>
      <c r="E23" s="1">
        <v>3</v>
      </c>
      <c r="F23" s="1">
        <v>3</v>
      </c>
      <c r="G23" s="1">
        <v>1</v>
      </c>
      <c r="H23" s="1">
        <v>2</v>
      </c>
      <c r="I23" s="1">
        <v>1</v>
      </c>
      <c r="J23" s="1">
        <v>1</v>
      </c>
      <c r="K23" s="1">
        <v>3</v>
      </c>
      <c r="L23" s="1">
        <v>3</v>
      </c>
      <c r="M23" s="1">
        <v>2</v>
      </c>
      <c r="N23" s="101">
        <v>2</v>
      </c>
      <c r="O23" s="104">
        <f>'22'!$AO$13</f>
        <v>21.95379421562032</v>
      </c>
      <c r="P23" s="106">
        <f>'22'!$AO$14</f>
        <v>55.249962804335297</v>
      </c>
      <c r="S23" s="38" t="s">
        <v>7</v>
      </c>
      <c r="T23" s="43">
        <f>SUMIF($E$2:$E$37,1,$P$2:$P$37)/COUNTIF($E$2:$E$37,1)</f>
        <v>47.44286652804346</v>
      </c>
      <c r="U23" s="43">
        <f>SUMIF($E$2:$E$37,2,$P$2:$P$37)/COUNTIF($E$2:$E$37,2)</f>
        <v>45.199071618829613</v>
      </c>
      <c r="V23" s="43">
        <f>SUMIF($E$2:$E$37,3,$P$2:$P$37)/COUNTIF($E$2:$E$37,3)</f>
        <v>50.380149703653153</v>
      </c>
      <c r="W23" s="45">
        <f t="shared" si="25"/>
        <v>47.674029283508737</v>
      </c>
      <c r="X23" s="53"/>
    </row>
    <row r="24" spans="1:48">
      <c r="A24" s="8">
        <v>23</v>
      </c>
      <c r="B24" s="1">
        <v>2</v>
      </c>
      <c r="C24" s="1">
        <v>3</v>
      </c>
      <c r="D24" s="1">
        <v>3</v>
      </c>
      <c r="E24" s="1">
        <v>1</v>
      </c>
      <c r="F24" s="1">
        <v>1</v>
      </c>
      <c r="G24" s="1">
        <v>2</v>
      </c>
      <c r="H24" s="1">
        <v>3</v>
      </c>
      <c r="I24" s="1">
        <v>2</v>
      </c>
      <c r="J24" s="1">
        <v>2</v>
      </c>
      <c r="K24" s="1">
        <v>1</v>
      </c>
      <c r="L24" s="1">
        <v>1</v>
      </c>
      <c r="M24" s="1">
        <v>3</v>
      </c>
      <c r="N24" s="101">
        <v>2</v>
      </c>
      <c r="O24" s="104">
        <f>'23'!$AO$13</f>
        <v>14.185310082436079</v>
      </c>
      <c r="P24" s="106">
        <f>'23'!$AO$14</f>
        <v>48.128144859386325</v>
      </c>
      <c r="S24" s="38" t="s">
        <v>9</v>
      </c>
      <c r="T24" s="43">
        <f>SUMIF($F$2:$F$37,1,$P$2:$P$37)/COUNTIF($F$2:$F$37,1)</f>
        <v>45.343240062822019</v>
      </c>
      <c r="U24" s="43">
        <f>SUMIF($F$2:$F$37,2,$P$2:$P$37)/COUNTIF($F$2:$F$37,2)</f>
        <v>46.252839764819583</v>
      </c>
      <c r="V24" s="43">
        <f>SUMIF($F$2:$F$37,3,$P$2:$P$37)/COUNTIF($F$2:$F$37,3)</f>
        <v>51.426008022884616</v>
      </c>
      <c r="W24" s="45">
        <f t="shared" si="25"/>
        <v>47.674029283508737</v>
      </c>
      <c r="X24" s="53"/>
    </row>
    <row r="25" spans="1:48">
      <c r="A25" s="8">
        <v>24</v>
      </c>
      <c r="B25" s="1">
        <v>3</v>
      </c>
      <c r="C25" s="1">
        <v>1</v>
      </c>
      <c r="D25" s="1">
        <v>1</v>
      </c>
      <c r="E25" s="1">
        <v>2</v>
      </c>
      <c r="F25" s="1">
        <v>2</v>
      </c>
      <c r="G25" s="1">
        <v>3</v>
      </c>
      <c r="H25" s="1">
        <v>1</v>
      </c>
      <c r="I25" s="1">
        <v>3</v>
      </c>
      <c r="J25" s="1">
        <v>3</v>
      </c>
      <c r="K25" s="1">
        <v>2</v>
      </c>
      <c r="L25" s="1">
        <v>2</v>
      </c>
      <c r="M25" s="1">
        <v>1</v>
      </c>
      <c r="N25" s="101">
        <v>2</v>
      </c>
      <c r="O25" s="104">
        <f>'24'!$AO$13</f>
        <v>23.345028735374417</v>
      </c>
      <c r="P25" s="106">
        <f>'24'!$AO$14</f>
        <v>37.968555979059964</v>
      </c>
      <c r="S25" s="38" t="s">
        <v>11</v>
      </c>
      <c r="T25" s="43">
        <f>SUMIF($G$2:$G$37,1,$P$2:$P$37)/COUNTIF($G$2:$G$37,1)</f>
        <v>49.577436138497291</v>
      </c>
      <c r="U25" s="43">
        <f>SUMIF($G$2:$G$37,2,$P$2:$P$37)/COUNTIF($G$2:$G$37,2)</f>
        <v>49.185257812905974</v>
      </c>
      <c r="V25" s="43">
        <f>SUMIF($G$2:$G$37,3,$P$2:$P$37)/COUNTIF($G$2:$G$37,3)</f>
        <v>44.259393899122976</v>
      </c>
      <c r="W25" s="45">
        <f t="shared" si="25"/>
        <v>47.674029283508752</v>
      </c>
      <c r="X25" s="53"/>
      <c r="AA25" s="48"/>
      <c r="AB25" s="49"/>
      <c r="AC25" s="49"/>
      <c r="AD25" s="49"/>
      <c r="AE25" s="50"/>
      <c r="AF25" s="50"/>
    </row>
    <row r="26" spans="1:48">
      <c r="A26" s="8">
        <v>25</v>
      </c>
      <c r="B26" s="1">
        <v>1</v>
      </c>
      <c r="C26" s="1">
        <v>3</v>
      </c>
      <c r="D26" s="1">
        <v>2</v>
      </c>
      <c r="E26" s="1">
        <v>1</v>
      </c>
      <c r="F26" s="1">
        <v>2</v>
      </c>
      <c r="G26" s="1">
        <v>3</v>
      </c>
      <c r="H26" s="1">
        <v>3</v>
      </c>
      <c r="I26" s="1">
        <v>1</v>
      </c>
      <c r="J26" s="1">
        <v>3</v>
      </c>
      <c r="K26" s="1">
        <v>1</v>
      </c>
      <c r="L26" s="1">
        <v>2</v>
      </c>
      <c r="M26" s="1">
        <v>2</v>
      </c>
      <c r="N26" s="101">
        <v>3</v>
      </c>
      <c r="O26" s="104">
        <f>'25'!$AO$13</f>
        <v>34.503170140605114</v>
      </c>
      <c r="P26" s="106">
        <f>'25'!$AO$14</f>
        <v>39.816462822692948</v>
      </c>
      <c r="S26" s="38" t="s">
        <v>13</v>
      </c>
      <c r="T26" s="43">
        <f ca="1">SUMIF($H$2:$H$38,1,$P$2:$P$37)/COUNTIF($H$2:$H$37,1)</f>
        <v>47.072462674499938</v>
      </c>
      <c r="U26" s="43">
        <f>SUMIF($H$2:$H$37,2,$P$2:$P$37)/COUNTIF($H$2:$H$37,2)</f>
        <v>49.071800225983573</v>
      </c>
      <c r="V26" s="43">
        <f>SUMIF($H$2:$H$37,3,$P$2:$P$37)/COUNTIF($H$2:$H$37,3)</f>
        <v>46.877824950042715</v>
      </c>
      <c r="W26" s="45">
        <f t="shared" ca="1" si="25"/>
        <v>47.674029283508737</v>
      </c>
      <c r="X26" s="53"/>
      <c r="Z26" s="47" t="s">
        <v>71</v>
      </c>
      <c r="AA26" s="56"/>
      <c r="AB26" s="57"/>
      <c r="AC26" s="57"/>
      <c r="AD26" s="57"/>
      <c r="AE26" s="57"/>
      <c r="AF26" s="57"/>
      <c r="AG26" s="57"/>
      <c r="AH26" s="58"/>
      <c r="AI26" s="58"/>
      <c r="AJ26" s="59"/>
      <c r="AV26" s="83"/>
    </row>
    <row r="27" spans="1:48">
      <c r="A27" s="8">
        <v>26</v>
      </c>
      <c r="B27" s="1">
        <v>2</v>
      </c>
      <c r="C27" s="1">
        <v>1</v>
      </c>
      <c r="D27" s="1">
        <v>3</v>
      </c>
      <c r="E27" s="1">
        <v>2</v>
      </c>
      <c r="F27" s="1">
        <v>3</v>
      </c>
      <c r="G27" s="1">
        <v>1</v>
      </c>
      <c r="H27" s="1">
        <v>1</v>
      </c>
      <c r="I27" s="1">
        <v>2</v>
      </c>
      <c r="J27" s="1">
        <v>1</v>
      </c>
      <c r="K27" s="1">
        <v>2</v>
      </c>
      <c r="L27" s="1">
        <v>3</v>
      </c>
      <c r="M27" s="1">
        <v>3</v>
      </c>
      <c r="N27" s="101">
        <v>3</v>
      </c>
      <c r="O27" s="104">
        <f>'26'!$AO$13</f>
        <v>22.411937834073687</v>
      </c>
      <c r="P27" s="106">
        <f>'26'!$AO$14</f>
        <v>61.95788420102155</v>
      </c>
      <c r="S27" s="38" t="s">
        <v>15</v>
      </c>
      <c r="T27" s="43">
        <f ca="1">SUMIF($I$2:$I$38,1,$P$2:$P$37)/COUNTIF($I$2:$I$37,1)</f>
        <v>37.696132175466893</v>
      </c>
      <c r="U27" s="43">
        <f ca="1">SUMIF($I$2:$I$38,2,$P$2:$P$37)/COUNTIF($I$2:$I$37,2)</f>
        <v>48.872152942664208</v>
      </c>
      <c r="V27" s="43">
        <f ca="1">SUMIF($I$2:$I$38,3,$P$2:$P$37)/COUNTIF($I$2:$I$37,3)</f>
        <v>56.453802732395133</v>
      </c>
      <c r="W27" s="45">
        <f t="shared" ca="1" si="25"/>
        <v>47.674029283508752</v>
      </c>
      <c r="X27" s="53"/>
      <c r="Y27" s="115" t="s">
        <v>56</v>
      </c>
      <c r="Z27" s="116"/>
      <c r="AA27" s="69" t="s">
        <v>72</v>
      </c>
      <c r="AB27" s="115" t="s">
        <v>73</v>
      </c>
      <c r="AC27" s="116"/>
      <c r="AD27" s="37" t="s">
        <v>89</v>
      </c>
      <c r="AE27" s="37" t="s">
        <v>82</v>
      </c>
      <c r="AF27" s="115" t="s">
        <v>74</v>
      </c>
      <c r="AG27" s="116"/>
      <c r="AH27" s="37" t="s">
        <v>83</v>
      </c>
      <c r="AI27" s="37" t="s">
        <v>84</v>
      </c>
      <c r="AJ27" s="132" t="s">
        <v>75</v>
      </c>
      <c r="AK27" s="133"/>
      <c r="AL27" s="68" t="s">
        <v>66</v>
      </c>
      <c r="AM27" s="68" t="s">
        <v>67</v>
      </c>
      <c r="AN27" s="115" t="s">
        <v>90</v>
      </c>
      <c r="AO27" s="116"/>
      <c r="AP27" s="68" t="s">
        <v>69</v>
      </c>
      <c r="AQ27" s="68" t="s">
        <v>70</v>
      </c>
      <c r="AR27" s="123" t="s">
        <v>76</v>
      </c>
      <c r="AS27" s="124"/>
      <c r="AT27" s="121" t="s">
        <v>77</v>
      </c>
      <c r="AV27" s="78"/>
    </row>
    <row r="28" spans="1:48">
      <c r="A28" s="8">
        <v>27</v>
      </c>
      <c r="B28" s="1">
        <v>3</v>
      </c>
      <c r="C28" s="1">
        <v>2</v>
      </c>
      <c r="D28" s="1">
        <v>1</v>
      </c>
      <c r="E28" s="1">
        <v>3</v>
      </c>
      <c r="F28" s="1">
        <v>1</v>
      </c>
      <c r="G28" s="1">
        <v>2</v>
      </c>
      <c r="H28" s="1">
        <v>2</v>
      </c>
      <c r="I28" s="1">
        <v>3</v>
      </c>
      <c r="J28" s="1">
        <v>2</v>
      </c>
      <c r="K28" s="1">
        <v>3</v>
      </c>
      <c r="L28" s="1">
        <v>1</v>
      </c>
      <c r="M28" s="1">
        <v>1</v>
      </c>
      <c r="N28" s="101">
        <v>3</v>
      </c>
      <c r="O28" s="104">
        <f>'27'!$AO$13</f>
        <v>22.028311317666503</v>
      </c>
      <c r="P28" s="106">
        <f>'27'!$AO$14</f>
        <v>67.980200076364824</v>
      </c>
      <c r="S28" s="38" t="s">
        <v>17</v>
      </c>
      <c r="T28" s="43">
        <f>SUMIF($J$2:$J$37,1,$P$2:$P$37)/COUNTIF($J$2:$J$37,1)</f>
        <v>55.09954584965795</v>
      </c>
      <c r="U28" s="43">
        <f>SUMIF($J$2:$J$37,2,$P$2:$P$37)/COUNTIF($J$2:$J$37,2)</f>
        <v>46.659265236115921</v>
      </c>
      <c r="V28" s="43">
        <f>SUMIF($J$2:$J$37,3,$P$2:$P$37)/COUNTIF($J$2:$J$37,3)</f>
        <v>41.263276764752348</v>
      </c>
      <c r="W28" s="45">
        <f t="shared" si="25"/>
        <v>47.674029283508737</v>
      </c>
      <c r="X28" s="53"/>
      <c r="Y28" s="115" t="s">
        <v>78</v>
      </c>
      <c r="Z28" s="116"/>
      <c r="AA28" s="72">
        <v>1</v>
      </c>
      <c r="AB28" s="127">
        <v>1</v>
      </c>
      <c r="AC28" s="128"/>
      <c r="AD28" s="54">
        <v>2</v>
      </c>
      <c r="AE28" s="54">
        <v>3</v>
      </c>
      <c r="AF28" s="127">
        <v>2</v>
      </c>
      <c r="AG28" s="128"/>
      <c r="AH28" s="54">
        <v>3</v>
      </c>
      <c r="AI28" s="54">
        <v>2</v>
      </c>
      <c r="AJ28" s="131">
        <v>1</v>
      </c>
      <c r="AK28" s="131"/>
      <c r="AL28" s="54">
        <v>3</v>
      </c>
      <c r="AM28" s="54">
        <v>1</v>
      </c>
      <c r="AN28" s="127">
        <v>2</v>
      </c>
      <c r="AO28" s="128"/>
      <c r="AP28" s="54">
        <v>3</v>
      </c>
      <c r="AQ28" s="54">
        <v>3</v>
      </c>
      <c r="AR28" s="125"/>
      <c r="AS28" s="126"/>
      <c r="AT28" s="122"/>
      <c r="AV28" s="83"/>
    </row>
    <row r="29" spans="1:48">
      <c r="A29" s="8">
        <v>28</v>
      </c>
      <c r="B29" s="1">
        <v>1</v>
      </c>
      <c r="C29" s="1">
        <v>3</v>
      </c>
      <c r="D29" s="1">
        <v>2</v>
      </c>
      <c r="E29" s="1">
        <v>2</v>
      </c>
      <c r="F29" s="1">
        <v>2</v>
      </c>
      <c r="G29" s="1">
        <v>1</v>
      </c>
      <c r="H29" s="1">
        <v>1</v>
      </c>
      <c r="I29" s="1">
        <v>3</v>
      </c>
      <c r="J29" s="1">
        <v>2</v>
      </c>
      <c r="K29" s="1">
        <v>3</v>
      </c>
      <c r="L29" s="1">
        <v>1</v>
      </c>
      <c r="M29" s="1">
        <v>3</v>
      </c>
      <c r="N29" s="101">
        <v>3</v>
      </c>
      <c r="O29" s="104">
        <f>'28'!$AO$13</f>
        <v>19.920032401824109</v>
      </c>
      <c r="P29" s="106">
        <f>'28'!$AO$14</f>
        <v>53.475501263713767</v>
      </c>
      <c r="S29" s="4" t="s">
        <v>19</v>
      </c>
      <c r="T29" s="43">
        <f>SUMIF($K$2:$K$37,1,$P$2:$P$37)/COUNTIF($K$2:$K$37,1)</f>
        <v>49.941977784637395</v>
      </c>
      <c r="U29" s="43">
        <f>SUMIF($K$2:$K$37,2,$P$2:$P$37)/COUNTIF($K$2:$K$37,2)</f>
        <v>46.003982385184457</v>
      </c>
      <c r="V29" s="43">
        <f>SUMIF($K$2:$K$37,3,$P$2:$P$37)/COUNTIF($K$2:$K$37,3)</f>
        <v>47.076127680704381</v>
      </c>
      <c r="W29" s="45">
        <f t="shared" si="25"/>
        <v>47.674029283508752</v>
      </c>
      <c r="X29" s="53"/>
      <c r="Y29" s="115" t="s">
        <v>79</v>
      </c>
      <c r="Z29" s="116"/>
      <c r="AA29" s="73">
        <f>LOOKUP(AA28,Z2:AC2,Z3:AC3)</f>
        <v>23.256644288542983</v>
      </c>
      <c r="AB29" s="129">
        <f>LOOKUP(AB28,AD2:AG2,AD3:AG3)</f>
        <v>22.882267542215246</v>
      </c>
      <c r="AC29" s="130"/>
      <c r="AD29" s="60">
        <f>LOOKUP(AD28,AH2:AK2,AH3:AK3)</f>
        <v>21.812340769228612</v>
      </c>
      <c r="AE29" s="60">
        <f>LOOKUP(AE28,AL2:AO2,AL3:AO3)</f>
        <v>22.959746417978153</v>
      </c>
      <c r="AF29" s="129">
        <f>LOOKUP(AF28,AP2:AS2,AP3:AS3)</f>
        <v>22.13686068151927</v>
      </c>
      <c r="AG29" s="130"/>
      <c r="AH29" s="60">
        <f>LOOKUP(AH28,AT2:AW2,AT3:AW3)</f>
        <v>21.983616916568582</v>
      </c>
      <c r="AI29" s="60">
        <f ca="1">LOOKUP(AI28,AX2:BA2,AX3:BA3)</f>
        <v>22.480067163513464</v>
      </c>
      <c r="AJ29" s="129">
        <f ca="1">LOOKUP(AJ28,BB2:BE2,BB3:BE3)</f>
        <v>23.644558418923378</v>
      </c>
      <c r="AK29" s="130"/>
      <c r="AL29" s="60">
        <f>LOOKUP(AL28,BF2:BI2,BF3:BI3)</f>
        <v>23.059832507333621</v>
      </c>
      <c r="AM29" s="60">
        <f>LOOKUP(AM28,BJ2:BM2,BJ3:BM3)</f>
        <v>23.165841471502915</v>
      </c>
      <c r="AN29" s="129">
        <f>LOOKUP(AN28,BN2:BQ2,BN3:BQ3)</f>
        <v>23.71873546035506</v>
      </c>
      <c r="AO29" s="130"/>
      <c r="AP29" s="60">
        <f>LOOKUP(AP28,BR2:BU2,BR3:BU3)</f>
        <v>21.949129575389673</v>
      </c>
      <c r="AQ29" s="60">
        <f>LOOKUP(AQ28,BV2:BX2,BV3:BX3)</f>
        <v>23.302438883392572</v>
      </c>
      <c r="AR29" s="129">
        <f ca="1">W16</f>
        <v>21.616242794744934</v>
      </c>
      <c r="AS29" s="130"/>
      <c r="AT29" s="61">
        <f ca="1">SUM(AA29:AQ29)-12*AR29</f>
        <v>36.957166559524353</v>
      </c>
    </row>
    <row r="30" spans="1:48">
      <c r="A30" s="8">
        <v>29</v>
      </c>
      <c r="B30" s="1">
        <v>2</v>
      </c>
      <c r="C30" s="1">
        <v>1</v>
      </c>
      <c r="D30" s="1">
        <v>3</v>
      </c>
      <c r="E30" s="1">
        <v>3</v>
      </c>
      <c r="F30" s="1">
        <v>3</v>
      </c>
      <c r="G30" s="1">
        <v>2</v>
      </c>
      <c r="H30" s="1">
        <v>2</v>
      </c>
      <c r="I30" s="1">
        <v>1</v>
      </c>
      <c r="J30" s="1">
        <v>3</v>
      </c>
      <c r="K30" s="1">
        <v>1</v>
      </c>
      <c r="L30" s="1">
        <v>2</v>
      </c>
      <c r="M30" s="1">
        <v>1</v>
      </c>
      <c r="N30" s="101">
        <v>3</v>
      </c>
      <c r="O30" s="104">
        <f>'29'!$AO$13</f>
        <v>34.507453678182237</v>
      </c>
      <c r="P30" s="106">
        <f>'29'!$AO$14</f>
        <v>40.246816254779603</v>
      </c>
      <c r="S30" s="4" t="s">
        <v>21</v>
      </c>
      <c r="T30" s="43">
        <f>SUMIF($L$2:$L$37,1,$P$2:$P$37)/COUNTIF($L$2:$L$37,1)</f>
        <v>44.157559720330795</v>
      </c>
      <c r="U30" s="43">
        <f>SUMIF($L$2:$L$37,2,$P$2:$P$37)/COUNTIF($L$2:$L$37,2)</f>
        <v>48.710503312384454</v>
      </c>
      <c r="V30" s="43">
        <f>SUMIF($L$2:$L$37,3,$P$2:$P$37)/COUNTIF($L$2:$L$37,3)</f>
        <v>50.154024817810978</v>
      </c>
      <c r="W30" s="45">
        <f t="shared" si="25"/>
        <v>47.674029283508737</v>
      </c>
      <c r="X30" s="53"/>
      <c r="Y30" s="117" t="s">
        <v>92</v>
      </c>
      <c r="Z30" s="118"/>
      <c r="AA30" s="74">
        <f>LOOKUP(AA28,Z2:AC2,Z4:AC4)</f>
        <v>43.955105879402232</v>
      </c>
      <c r="AB30" s="119">
        <f>LOOKUP(AB28,AD2:AG2,AD4:AG4)</f>
        <v>41.675837901770826</v>
      </c>
      <c r="AC30" s="120"/>
      <c r="AD30" s="70">
        <f>LOOKUP(AD28,AH2:AK2,AH4:AK4)</f>
        <v>49.429563860580323</v>
      </c>
      <c r="AE30" s="70">
        <f>LOOKUP(AE28,AL2:AO2,AL4:AO4)</f>
        <v>50.380149703653153</v>
      </c>
      <c r="AF30" s="119">
        <f>LOOKUP(AF28,AP2:AS2,AP4:AS4)</f>
        <v>46.252839764819583</v>
      </c>
      <c r="AG30" s="120"/>
      <c r="AH30" s="70">
        <f>LOOKUP(AH28,AS2:AV2,AS4:AV4)</f>
        <v>44.259393899122976</v>
      </c>
      <c r="AI30" s="70">
        <f>LOOKUP(AI28,AX2:BA2,AX4:BA4)</f>
        <v>49.071800225983573</v>
      </c>
      <c r="AJ30" s="119">
        <f>LOOKUP(AJ28,AL2:AO2,AL4:AO4)</f>
        <v>47.44286652804346</v>
      </c>
      <c r="AK30" s="120"/>
      <c r="AL30" s="70">
        <f>LOOKUP(AL28,BF2:BI2,BF4:BI4)</f>
        <v>41.263276764752348</v>
      </c>
      <c r="AM30" s="70">
        <f>LOOKUP(AM28,BJ2:BM2,BJ4:BM4)</f>
        <v>49.941977784637395</v>
      </c>
      <c r="AN30" s="119">
        <f>LOOKUP(AN28,BN2:BQ2,BN4:BQ4)</f>
        <v>48.710503312384454</v>
      </c>
      <c r="AO30" s="120"/>
      <c r="AP30" s="70">
        <f>LOOKUP(AP28,BR2:BU2,BR4:BU4)</f>
        <v>47.552955067835171</v>
      </c>
      <c r="AQ30" s="70">
        <f>LOOKUP(AQ28,BV2:BX2,BV4:BX4)</f>
        <v>50.673532136333485</v>
      </c>
      <c r="AR30" s="119">
        <f ca="1">W33</f>
        <v>47.674029283508737</v>
      </c>
      <c r="AS30" s="120"/>
      <c r="AT30" s="71">
        <f ca="1">SUM(AA30:AQ30)-12*AR30</f>
        <v>38.521451427214174</v>
      </c>
    </row>
    <row r="31" spans="1:48">
      <c r="A31" s="8">
        <v>30</v>
      </c>
      <c r="B31" s="1">
        <v>3</v>
      </c>
      <c r="C31" s="1">
        <v>2</v>
      </c>
      <c r="D31" s="1">
        <v>1</v>
      </c>
      <c r="E31" s="1">
        <v>1</v>
      </c>
      <c r="F31" s="1">
        <v>1</v>
      </c>
      <c r="G31" s="1">
        <v>3</v>
      </c>
      <c r="H31" s="1">
        <v>3</v>
      </c>
      <c r="I31" s="1">
        <v>2</v>
      </c>
      <c r="J31" s="1">
        <v>1</v>
      </c>
      <c r="K31" s="1">
        <v>2</v>
      </c>
      <c r="L31" s="1">
        <v>3</v>
      </c>
      <c r="M31" s="1">
        <v>2</v>
      </c>
      <c r="N31" s="101">
        <v>3</v>
      </c>
      <c r="O31" s="104">
        <f>'30'!$AO$13</f>
        <v>21.839834372396112</v>
      </c>
      <c r="P31" s="106">
        <f>'30'!$AO$14</f>
        <v>56.090871981827277</v>
      </c>
      <c r="S31" s="4" t="s">
        <v>23</v>
      </c>
      <c r="T31" s="43">
        <f>SUMIF($M$2:$M$37,1,$P$2:$P$37)/COUNTIF($M$2:$M$37,1)</f>
        <v>48.218584968873444</v>
      </c>
      <c r="U31" s="43">
        <f>SUMIF($M$2:$M$37,2,$P$2:$P$37)/COUNTIF($M$2:$M$37,2)</f>
        <v>47.250547813817604</v>
      </c>
      <c r="V31" s="43">
        <f>SUMIF($M$2:$M$37,3,$P$2:$P$37)/COUNTIF($M$2:$M$37,3)</f>
        <v>47.552955067835171</v>
      </c>
      <c r="W31" s="45">
        <f t="shared" si="25"/>
        <v>47.674029283508737</v>
      </c>
      <c r="X31" s="53"/>
      <c r="Y31" s="115" t="s">
        <v>78</v>
      </c>
      <c r="Z31" s="116"/>
      <c r="AA31" s="75">
        <v>3</v>
      </c>
      <c r="AB31" s="113">
        <v>3</v>
      </c>
      <c r="AC31" s="114"/>
      <c r="AD31" s="75">
        <v>2</v>
      </c>
      <c r="AE31" s="75">
        <v>3</v>
      </c>
      <c r="AF31" s="113">
        <v>3</v>
      </c>
      <c r="AG31" s="114"/>
      <c r="AH31" s="75">
        <v>1</v>
      </c>
      <c r="AI31" s="75">
        <v>2</v>
      </c>
      <c r="AJ31" s="113">
        <v>3</v>
      </c>
      <c r="AK31" s="114"/>
      <c r="AL31" s="75">
        <v>1</v>
      </c>
      <c r="AM31" s="75">
        <v>1</v>
      </c>
      <c r="AN31" s="113">
        <v>3</v>
      </c>
      <c r="AO31" s="114"/>
      <c r="AP31" s="75">
        <v>1</v>
      </c>
      <c r="AQ31" s="75">
        <v>3</v>
      </c>
      <c r="AR31" s="111" t="s">
        <v>93</v>
      </c>
      <c r="AS31" s="112"/>
      <c r="AT31" s="63" t="s">
        <v>94</v>
      </c>
    </row>
    <row r="32" spans="1:48">
      <c r="A32" s="8">
        <v>31</v>
      </c>
      <c r="B32" s="1">
        <v>1</v>
      </c>
      <c r="C32" s="1">
        <v>3</v>
      </c>
      <c r="D32" s="1">
        <v>3</v>
      </c>
      <c r="E32" s="1">
        <v>3</v>
      </c>
      <c r="F32" s="1">
        <v>2</v>
      </c>
      <c r="G32" s="1">
        <v>3</v>
      </c>
      <c r="H32" s="1">
        <v>2</v>
      </c>
      <c r="I32" s="1">
        <v>2</v>
      </c>
      <c r="J32" s="1">
        <v>1</v>
      </c>
      <c r="K32" s="1">
        <v>2</v>
      </c>
      <c r="L32" s="1">
        <v>1</v>
      </c>
      <c r="M32" s="1">
        <v>1</v>
      </c>
      <c r="N32" s="101">
        <v>3</v>
      </c>
      <c r="O32" s="104">
        <f>'31'!$AO$13</f>
        <v>16.898531455306308</v>
      </c>
      <c r="P32" s="106">
        <f>'31'!$AO$14</f>
        <v>49.256451719779335</v>
      </c>
      <c r="S32" s="4" t="s">
        <v>25</v>
      </c>
      <c r="T32" s="43">
        <f>SUMIF($N$2:$N$37,1,$P$2:$P$37)/COUNTIF($N$2:$N$37,1)</f>
        <v>48.957051475786805</v>
      </c>
      <c r="U32" s="43">
        <f>SUMIF($N$2:$N$37,2,$P$2:$P$37)/COUNTIF($N$2:$N$37,2)</f>
        <v>43.391504238405936</v>
      </c>
      <c r="V32" s="43">
        <f>SUMIF($N$2:$N$37,3,$P$2:$P$37)/COUNTIF($N$2:$N$37,3)</f>
        <v>50.673532136333485</v>
      </c>
      <c r="W32" s="45">
        <f t="shared" si="25"/>
        <v>47.674029283508737</v>
      </c>
      <c r="X32" s="53"/>
      <c r="Y32" s="109" t="s">
        <v>80</v>
      </c>
      <c r="Z32" s="110"/>
      <c r="AA32" s="77">
        <f>LOOKUP(AA31,Z2:AC2,Z4:AC4)</f>
        <v>50.83650515962114</v>
      </c>
      <c r="AB32" s="79">
        <f>LOOKUP(AB31,AD2:AG2,AD4:AG4)</f>
        <v>52.239932458368067</v>
      </c>
      <c r="AC32" s="80"/>
      <c r="AD32" s="77">
        <f>LOOKUP(AD31,AH2:AK2,AH4:AK4)</f>
        <v>49.429563860580323</v>
      </c>
      <c r="AE32" s="77">
        <f>LOOKUP(AE31,AL2:AO2,AL4:AO4)</f>
        <v>50.380149703653153</v>
      </c>
      <c r="AF32" s="79">
        <f>LOOKUP(AF31,AP2:AS2,AP4:AS4)</f>
        <v>51.426008022884616</v>
      </c>
      <c r="AG32" s="80"/>
      <c r="AH32" s="77">
        <f ca="1">LOOKUP(AH31,AS2:AV2,AS4:AW4)</f>
        <v>49.577436138497291</v>
      </c>
      <c r="AI32" s="77">
        <f>LOOKUP(AI31,AX2:BA2,AX4:BA4)</f>
        <v>49.071800225983573</v>
      </c>
      <c r="AJ32" s="79">
        <f ca="1">LOOKUP(AJ31,BB2:BE2,BB4:BE4)</f>
        <v>56.453802732395133</v>
      </c>
      <c r="AK32" s="80"/>
      <c r="AL32" s="77">
        <f>LOOKUP(AL31,BF2:BI2,BF4:BI4)</f>
        <v>55.09954584965795</v>
      </c>
      <c r="AM32" s="77">
        <f>LOOKUP(AM31,BJ2:BM2,BJ4:BM4)</f>
        <v>49.941977784637395</v>
      </c>
      <c r="AN32" s="79">
        <f>LOOKUP(AN31,BN2:BQ2,BN4:BQ4)</f>
        <v>50.154024817810978</v>
      </c>
      <c r="AO32" s="80"/>
      <c r="AP32" s="77">
        <f>LOOKUP(AP31,BR2:BU2,BR4:BU4)</f>
        <v>48.218584968873444</v>
      </c>
      <c r="AQ32" s="77">
        <f>LOOKUP(AQ31,BV2:BX2,BV4:BX4)</f>
        <v>50.673532136333485</v>
      </c>
      <c r="AR32" s="81">
        <f ca="1">W33</f>
        <v>47.674029283508737</v>
      </c>
      <c r="AS32" s="82"/>
      <c r="AT32" s="63">
        <f ca="1">SUM(AA32:AQ32)-12*AR32</f>
        <v>91.414512457191677</v>
      </c>
      <c r="AV32" s="83"/>
    </row>
    <row r="33" spans="1:50">
      <c r="A33" s="8">
        <v>32</v>
      </c>
      <c r="B33" s="1">
        <v>2</v>
      </c>
      <c r="C33" s="1">
        <v>1</v>
      </c>
      <c r="D33" s="1">
        <v>1</v>
      </c>
      <c r="E33" s="1">
        <v>1</v>
      </c>
      <c r="F33" s="1">
        <v>3</v>
      </c>
      <c r="G33" s="1">
        <v>1</v>
      </c>
      <c r="H33" s="1">
        <v>3</v>
      </c>
      <c r="I33" s="1">
        <v>3</v>
      </c>
      <c r="J33" s="1">
        <v>2</v>
      </c>
      <c r="K33" s="1">
        <v>3</v>
      </c>
      <c r="L33" s="1">
        <v>2</v>
      </c>
      <c r="M33" s="1">
        <v>2</v>
      </c>
      <c r="N33" s="101">
        <v>3</v>
      </c>
      <c r="O33" s="104">
        <f>'32'!$AO$13</f>
        <v>20.210923427432675</v>
      </c>
      <c r="P33" s="106">
        <f>'32'!$AO$14</f>
        <v>52.523760362566463</v>
      </c>
      <c r="V33" s="40" t="s">
        <v>57</v>
      </c>
      <c r="W33" s="46">
        <f ca="1">AVERAGE(W20:W32)</f>
        <v>47.674029283508737</v>
      </c>
      <c r="X33" s="46"/>
      <c r="Z33" s="57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U33" s="78"/>
      <c r="AV33" s="78"/>
      <c r="AX33" s="78"/>
    </row>
    <row r="34" spans="1:50">
      <c r="A34" s="8">
        <v>33</v>
      </c>
      <c r="B34" s="1">
        <v>3</v>
      </c>
      <c r="C34" s="1">
        <v>2</v>
      </c>
      <c r="D34" s="1">
        <v>2</v>
      </c>
      <c r="E34" s="1">
        <v>2</v>
      </c>
      <c r="F34" s="1">
        <v>1</v>
      </c>
      <c r="G34" s="1">
        <v>2</v>
      </c>
      <c r="H34" s="1">
        <v>1</v>
      </c>
      <c r="I34" s="1">
        <v>1</v>
      </c>
      <c r="J34" s="1">
        <v>3</v>
      </c>
      <c r="K34" s="1">
        <v>1</v>
      </c>
      <c r="L34" s="1">
        <v>3</v>
      </c>
      <c r="M34" s="1">
        <v>3</v>
      </c>
      <c r="N34" s="101">
        <v>3</v>
      </c>
      <c r="O34" s="104">
        <f>'33'!$AO$13</f>
        <v>24.294974807650696</v>
      </c>
      <c r="P34" s="106">
        <f>'33'!$AO$14</f>
        <v>36.928756873239173</v>
      </c>
      <c r="S34" s="48"/>
      <c r="T34" s="49"/>
      <c r="U34" s="49"/>
      <c r="V34" s="49"/>
      <c r="W34" s="50"/>
      <c r="X34" s="50"/>
      <c r="Z34" s="56" t="s">
        <v>81</v>
      </c>
      <c r="AA34" s="56"/>
      <c r="AB34" s="57"/>
      <c r="AC34" s="57"/>
      <c r="AD34" s="57"/>
      <c r="AE34" s="57"/>
      <c r="AF34" s="57"/>
      <c r="AG34" s="57"/>
      <c r="AH34" s="57"/>
      <c r="AI34" s="57"/>
      <c r="AJ34" s="58"/>
      <c r="AK34" s="58"/>
      <c r="AL34" s="58"/>
      <c r="AM34" s="59"/>
      <c r="AV34" s="83"/>
    </row>
    <row r="35" spans="1:50">
      <c r="A35" s="8">
        <v>34</v>
      </c>
      <c r="B35" s="1">
        <v>1</v>
      </c>
      <c r="C35" s="1">
        <v>3</v>
      </c>
      <c r="D35" s="1">
        <v>1</v>
      </c>
      <c r="E35" s="1">
        <v>2</v>
      </c>
      <c r="F35" s="1">
        <v>3</v>
      </c>
      <c r="G35" s="1">
        <v>2</v>
      </c>
      <c r="H35" s="1">
        <v>3</v>
      </c>
      <c r="I35" s="1">
        <v>1</v>
      </c>
      <c r="J35" s="1">
        <v>2</v>
      </c>
      <c r="K35" s="1">
        <v>2</v>
      </c>
      <c r="L35" s="1">
        <v>3</v>
      </c>
      <c r="M35" s="1">
        <v>1</v>
      </c>
      <c r="N35" s="101">
        <v>3</v>
      </c>
      <c r="O35" s="104">
        <f>'34'!$AO$13</f>
        <v>22.868822219095964</v>
      </c>
      <c r="P35" s="106">
        <f>'34'!$AO$14</f>
        <v>42.457157268436092</v>
      </c>
      <c r="S35" s="48"/>
      <c r="T35" s="49"/>
      <c r="U35" s="49"/>
      <c r="V35" s="49"/>
      <c r="W35" s="50"/>
      <c r="X35" s="50"/>
      <c r="Y35" s="115" t="s">
        <v>56</v>
      </c>
      <c r="Z35" s="116"/>
      <c r="AA35" s="37" t="s">
        <v>72</v>
      </c>
      <c r="AB35" s="115" t="s">
        <v>73</v>
      </c>
      <c r="AC35" s="116"/>
      <c r="AD35" s="37" t="s">
        <v>89</v>
      </c>
      <c r="AE35" s="37" t="s">
        <v>82</v>
      </c>
      <c r="AF35" s="115" t="s">
        <v>74</v>
      </c>
      <c r="AG35" s="116"/>
      <c r="AH35" s="37" t="s">
        <v>83</v>
      </c>
      <c r="AI35" s="37" t="s">
        <v>84</v>
      </c>
      <c r="AJ35" s="132" t="s">
        <v>75</v>
      </c>
      <c r="AK35" s="133"/>
      <c r="AL35" s="68" t="s">
        <v>66</v>
      </c>
      <c r="AM35" s="68" t="s">
        <v>67</v>
      </c>
      <c r="AN35" s="115" t="s">
        <v>90</v>
      </c>
      <c r="AO35" s="116"/>
      <c r="AP35" s="68" t="s">
        <v>69</v>
      </c>
      <c r="AQ35" s="68" t="s">
        <v>70</v>
      </c>
      <c r="AR35" s="123" t="s">
        <v>76</v>
      </c>
      <c r="AS35" s="124"/>
      <c r="AT35" s="121" t="s">
        <v>77</v>
      </c>
    </row>
    <row r="36" spans="1:50">
      <c r="A36" s="8">
        <v>35</v>
      </c>
      <c r="B36" s="1">
        <v>2</v>
      </c>
      <c r="C36" s="1">
        <v>1</v>
      </c>
      <c r="D36" s="1">
        <v>2</v>
      </c>
      <c r="E36" s="1">
        <v>3</v>
      </c>
      <c r="F36" s="1">
        <v>1</v>
      </c>
      <c r="G36" s="1">
        <v>3</v>
      </c>
      <c r="H36" s="1">
        <v>1</v>
      </c>
      <c r="I36" s="1">
        <v>2</v>
      </c>
      <c r="J36" s="1">
        <v>3</v>
      </c>
      <c r="K36" s="1">
        <v>3</v>
      </c>
      <c r="L36" s="1">
        <v>1</v>
      </c>
      <c r="M36" s="1">
        <v>2</v>
      </c>
      <c r="N36" s="101">
        <v>3</v>
      </c>
      <c r="O36" s="104">
        <f>'35'!$AO$13</f>
        <v>17.483322892332641</v>
      </c>
      <c r="P36" s="106">
        <f>'35'!$AO$14</f>
        <v>32.857665127455498</v>
      </c>
      <c r="Y36" s="115" t="s">
        <v>78</v>
      </c>
      <c r="Z36" s="116"/>
      <c r="AA36" s="54">
        <v>3</v>
      </c>
      <c r="AB36" s="127">
        <v>3</v>
      </c>
      <c r="AC36" s="128"/>
      <c r="AD36" s="54">
        <v>3</v>
      </c>
      <c r="AE36" s="54">
        <v>2</v>
      </c>
      <c r="AF36" s="127">
        <v>3</v>
      </c>
      <c r="AG36" s="128"/>
      <c r="AH36" s="54">
        <v>1</v>
      </c>
      <c r="AI36" s="54">
        <v>3</v>
      </c>
      <c r="AJ36" s="131">
        <v>2</v>
      </c>
      <c r="AK36" s="131"/>
      <c r="AL36" s="54">
        <v>1</v>
      </c>
      <c r="AM36" s="54">
        <v>3</v>
      </c>
      <c r="AN36" s="127">
        <v>1</v>
      </c>
      <c r="AO36" s="128"/>
      <c r="AP36" s="54">
        <v>1</v>
      </c>
      <c r="AQ36" s="54">
        <v>2</v>
      </c>
      <c r="AR36" s="125"/>
      <c r="AS36" s="126"/>
      <c r="AT36" s="122"/>
    </row>
    <row r="37" spans="1:50" ht="13.8" thickBot="1">
      <c r="A37" s="8">
        <v>36</v>
      </c>
      <c r="B37" s="1">
        <v>3</v>
      </c>
      <c r="C37" s="1">
        <v>2</v>
      </c>
      <c r="D37" s="1">
        <v>3</v>
      </c>
      <c r="E37" s="1">
        <v>1</v>
      </c>
      <c r="F37" s="1">
        <v>2</v>
      </c>
      <c r="G37" s="1">
        <v>1</v>
      </c>
      <c r="H37" s="1">
        <v>2</v>
      </c>
      <c r="I37" s="1">
        <v>3</v>
      </c>
      <c r="J37" s="1">
        <v>1</v>
      </c>
      <c r="K37" s="1">
        <v>1</v>
      </c>
      <c r="L37" s="1">
        <v>2</v>
      </c>
      <c r="M37" s="1">
        <v>3</v>
      </c>
      <c r="N37" s="101">
        <v>3</v>
      </c>
      <c r="O37" s="107">
        <f>'36'!$AO$13</f>
        <v>22.661952054144816</v>
      </c>
      <c r="P37" s="108">
        <f>'36'!$AO$14</f>
        <v>74.490857684125302</v>
      </c>
      <c r="Y37" s="115" t="s">
        <v>79</v>
      </c>
      <c r="Z37" s="116"/>
      <c r="AA37" s="60">
        <f>LOOKUP(AA36,Z2:AC2,Z3:AC3)</f>
        <v>20.504821714428445</v>
      </c>
      <c r="AB37" s="129">
        <f>LOOKUP(AB36,AD2:AG2,AD3:AG3)</f>
        <v>20.655763760352478</v>
      </c>
      <c r="AC37" s="130"/>
      <c r="AD37" s="60">
        <f>LOOKUP(AD36,AH2:AK2,AH3:AK3)</f>
        <v>21.188019080852676</v>
      </c>
      <c r="AE37" s="60">
        <f>LOOKUP(AE36,AL2:AO2,AL3:AO3)</f>
        <v>19.856066139551423</v>
      </c>
      <c r="AF37" s="129">
        <f>LOOKUP(AF36,AP2:AS2,AP3:AS3)</f>
        <v>21.167613217757825</v>
      </c>
      <c r="AG37" s="130"/>
      <c r="AH37" s="60">
        <f>LOOKUP(AH36,AT2:AW2,AT3:AW3)</f>
        <v>21.153668796835593</v>
      </c>
      <c r="AI37" s="60">
        <f ca="1">LOOKUP(AI36,AX2:BA2,AX3:BA3)</f>
        <v>20.631442402012908</v>
      </c>
      <c r="AJ37" s="129">
        <f ca="1">LOOKUP(AJ36,BB2:BE2,BB3:BE3)</f>
        <v>19.590984208447548</v>
      </c>
      <c r="AK37" s="130"/>
      <c r="AL37" s="60">
        <f>LOOKUP(AL36,BF2:BI2,BF3:BI3)</f>
        <v>19.798223926259606</v>
      </c>
      <c r="AM37" s="60">
        <f>LOOKUP(AM36,BJ2:BM2,BJ3:BM3)</f>
        <v>19.526503788386943</v>
      </c>
      <c r="AN37" s="129">
        <f>LOOKUP(AN36,BN2:BQ2,BN3:BQ3)</f>
        <v>18.204451461941634</v>
      </c>
      <c r="AO37" s="130"/>
      <c r="AP37" s="60">
        <f>LOOKUP(AP36,BR2:BU2,BR3:BU3)</f>
        <v>21.414540731794279</v>
      </c>
      <c r="AQ37" s="60">
        <f>LOOKUP(AQ36,BV2:BX2,BV3:BX3)</f>
        <v>20.482745886120039</v>
      </c>
      <c r="AR37" s="129">
        <f ca="1">W16</f>
        <v>21.616242794744934</v>
      </c>
      <c r="AS37" s="130"/>
      <c r="AT37" s="61">
        <f ca="1">SUM(AA37:AQ37)-12*AR37</f>
        <v>4.7799315778021878</v>
      </c>
    </row>
    <row r="38" spans="1:50">
      <c r="Y38" s="117" t="s">
        <v>92</v>
      </c>
      <c r="Z38" s="118"/>
      <c r="AA38" s="70">
        <f>LOOKUP(AA36,Z2:AC2,Z4:AC4)</f>
        <v>50.83650515962114</v>
      </c>
      <c r="AB38" s="119">
        <f>LOOKUP(AB36,AD2:AG2,AD4:AG4)</f>
        <v>52.239932458368067</v>
      </c>
      <c r="AC38" s="120"/>
      <c r="AD38" s="70">
        <f>LOOKUP(AD36,AH2:AK2,AH4:AK4)</f>
        <v>46.597432338628799</v>
      </c>
      <c r="AE38" s="70">
        <f>LOOKUP(AE36,AL2:AO2,AL4:AO4)</f>
        <v>45.199071618829613</v>
      </c>
      <c r="AF38" s="119">
        <f>LOOKUP(AF36,AP2:AS2,AP4:AS4)</f>
        <v>51.426008022884616</v>
      </c>
      <c r="AG38" s="120"/>
      <c r="AH38" s="70">
        <f>LOOKUP(AH36,AT2:AW2,AT4:AW4)</f>
        <v>49.577436138497291</v>
      </c>
      <c r="AI38" s="70">
        <f>LOOKUP(AI36,AX2:BA2,AX4:BA4)</f>
        <v>46.877824950042715</v>
      </c>
      <c r="AJ38" s="119">
        <f ca="1">LOOKUP(AJ36,BB2:BE2,BB4:BE4)</f>
        <v>48.872152942664208</v>
      </c>
      <c r="AK38" s="120"/>
      <c r="AL38" s="70">
        <f>LOOKUP(AL36,BF2:BI2,BF4:BI4)</f>
        <v>55.09954584965795</v>
      </c>
      <c r="AM38" s="70">
        <f>LOOKUP(AM36,BJ2:BM2,BJ4:BM4)</f>
        <v>47.076127680704381</v>
      </c>
      <c r="AN38" s="119">
        <f>LOOKUP(AN36,BN2:BQ2,BN4:BQ4)</f>
        <v>44.157559720330795</v>
      </c>
      <c r="AO38" s="120"/>
      <c r="AP38" s="70">
        <f>LOOKUP(AP36,BR2:BU2,BR4:BU4)</f>
        <v>48.218584968873444</v>
      </c>
      <c r="AQ38" s="70">
        <f>LOOKUP(AQ36,BV2:BX2,BV4:BX4)</f>
        <v>43.391504238405936</v>
      </c>
      <c r="AR38" s="119">
        <f ca="1">W33</f>
        <v>47.674029283508737</v>
      </c>
      <c r="AS38" s="120"/>
      <c r="AT38" s="71">
        <f ca="1">SUM(AA38:AQ38)-12*AR38</f>
        <v>57.481334685404022</v>
      </c>
    </row>
    <row r="39" spans="1:50">
      <c r="Y39" s="115" t="s">
        <v>78</v>
      </c>
      <c r="Z39" s="116"/>
      <c r="AA39" s="75">
        <v>1</v>
      </c>
      <c r="AB39" s="113">
        <v>1</v>
      </c>
      <c r="AC39" s="114"/>
      <c r="AD39" s="75">
        <v>3</v>
      </c>
      <c r="AE39" s="75">
        <v>2</v>
      </c>
      <c r="AF39" s="113">
        <v>1</v>
      </c>
      <c r="AG39" s="114"/>
      <c r="AH39" s="75">
        <v>3</v>
      </c>
      <c r="AI39" s="75">
        <v>3</v>
      </c>
      <c r="AJ39" s="113">
        <v>1</v>
      </c>
      <c r="AK39" s="114"/>
      <c r="AL39" s="75">
        <v>3</v>
      </c>
      <c r="AM39" s="75">
        <v>2</v>
      </c>
      <c r="AN39" s="113">
        <v>1</v>
      </c>
      <c r="AO39" s="114"/>
      <c r="AP39" s="75">
        <v>2</v>
      </c>
      <c r="AQ39" s="75">
        <v>2</v>
      </c>
      <c r="AR39" s="111" t="s">
        <v>93</v>
      </c>
      <c r="AS39" s="112"/>
      <c r="AT39" s="63" t="s">
        <v>94</v>
      </c>
    </row>
    <row r="40" spans="1:50">
      <c r="Y40" s="109" t="s">
        <v>80</v>
      </c>
      <c r="Z40" s="110"/>
      <c r="AA40" s="62">
        <f>LOOKUP(AA39,Z2:AC2,Z4:AC4)</f>
        <v>43.955105879402232</v>
      </c>
      <c r="AB40" s="111">
        <f>LOOKUP(AB39,AD2:AG2,AD4:AG4)</f>
        <v>41.675837901770826</v>
      </c>
      <c r="AC40" s="112"/>
      <c r="AD40" s="62">
        <f>LOOKUP(AD39,AH2:AK2,AH4:AK4)</f>
        <v>46.597432338628799</v>
      </c>
      <c r="AE40" s="62">
        <f>LOOKUP(AE39,AL2:AO2,AL4:AO4)</f>
        <v>45.199071618829613</v>
      </c>
      <c r="AF40" s="111">
        <f>LOOKUP(AF39,AP2:AS2,AP4:AS4)</f>
        <v>45.343240062822019</v>
      </c>
      <c r="AG40" s="112"/>
      <c r="AH40" s="62">
        <f ca="1">LOOKUP(AH39,AS2:AV2,AS4:AW4)</f>
        <v>44.259393899122976</v>
      </c>
      <c r="AI40" s="62">
        <f>LOOKUP(AI39,AX2:BA2,AX4:BA4)</f>
        <v>46.877824950042715</v>
      </c>
      <c r="AJ40" s="111">
        <f ca="1">LOOKUP(AJ39,BB2:BE2,BB4:BE4)</f>
        <v>37.696132175466893</v>
      </c>
      <c r="AK40" s="112"/>
      <c r="AL40" s="62">
        <f>LOOKUP(AL39,BF2:BI2,BF4:BI4)</f>
        <v>41.263276764752348</v>
      </c>
      <c r="AM40" s="62">
        <f>LOOKUP(AM39,BJ2:BM2,BJ4:BM4)</f>
        <v>46.003982385184457</v>
      </c>
      <c r="AN40" s="111">
        <f>LOOKUP(AN39,BN2:BQ2,BN4:BQ4)</f>
        <v>44.157559720330795</v>
      </c>
      <c r="AO40" s="112"/>
      <c r="AP40" s="62">
        <f>LOOKUP(AP39,BR2:BU2,BR4:BU4)</f>
        <v>47.250547813817604</v>
      </c>
      <c r="AQ40" s="62">
        <f>LOOKUP(AQ39,BV2:BX2,BV4:BX4)</f>
        <v>43.391504238405936</v>
      </c>
      <c r="AR40" s="111">
        <f ca="1">W33</f>
        <v>47.674029283508737</v>
      </c>
      <c r="AS40" s="112"/>
      <c r="AT40" s="63">
        <f ca="1">SUM(AA40:AQ40)-12*AR40</f>
        <v>1.5825583464722968</v>
      </c>
    </row>
    <row r="41" spans="1:50">
      <c r="Z41" s="59"/>
      <c r="AA41" s="59"/>
      <c r="AB41" s="64"/>
      <c r="AC41" s="64"/>
      <c r="AD41" s="64"/>
      <c r="AE41" s="64"/>
      <c r="AF41" s="64"/>
      <c r="AG41" s="64"/>
      <c r="AH41" s="64"/>
      <c r="AI41" s="64"/>
      <c r="AJ41" s="64"/>
    </row>
    <row r="42" spans="1:50">
      <c r="Z42" s="59"/>
      <c r="AA42" s="59"/>
      <c r="AB42" s="59"/>
      <c r="AC42" s="57"/>
      <c r="AD42" s="57"/>
      <c r="AE42" s="47"/>
      <c r="AF42" s="65"/>
      <c r="AG42" s="65"/>
      <c r="AH42" s="65"/>
      <c r="AI42" s="65"/>
      <c r="AJ42" s="65"/>
    </row>
    <row r="43" spans="1:50">
      <c r="Z43" s="59" t="s">
        <v>85</v>
      </c>
      <c r="AA43" s="59"/>
      <c r="AB43" s="64"/>
      <c r="AC43" s="64"/>
      <c r="AD43" s="59" t="s">
        <v>86</v>
      </c>
      <c r="AE43" s="59"/>
      <c r="AF43" s="64"/>
      <c r="AG43" s="64"/>
      <c r="AH43" s="64"/>
      <c r="AI43" s="64"/>
      <c r="AJ43" s="64"/>
    </row>
    <row r="44" spans="1:50">
      <c r="Z44" s="37" t="s">
        <v>87</v>
      </c>
      <c r="AA44" s="37" t="s">
        <v>91</v>
      </c>
      <c r="AB44" s="37" t="s">
        <v>88</v>
      </c>
      <c r="AC44" s="59"/>
      <c r="AD44" s="37" t="s">
        <v>87</v>
      </c>
      <c r="AE44" s="37" t="s">
        <v>91</v>
      </c>
      <c r="AF44" s="37" t="s">
        <v>88</v>
      </c>
      <c r="AG44" s="59"/>
      <c r="AH44" s="59"/>
      <c r="AI44" s="59"/>
      <c r="AJ44" s="59"/>
    </row>
    <row r="45" spans="1:50">
      <c r="Z45" s="61">
        <f ca="1">AT29</f>
        <v>36.957166559524353</v>
      </c>
      <c r="AA45" s="61">
        <f ca="1">AT37</f>
        <v>4.7799315778021878</v>
      </c>
      <c r="AB45" s="61">
        <f ca="1">Z45-AA45</f>
        <v>32.177234981722165</v>
      </c>
      <c r="AC45" s="59"/>
      <c r="AD45" s="66">
        <f ca="1">AT30</f>
        <v>38.521451427214174</v>
      </c>
      <c r="AE45" s="66">
        <f ca="1">AT38</f>
        <v>57.481334685404022</v>
      </c>
      <c r="AF45" s="67">
        <f ca="1">AD45-AE45</f>
        <v>-18.959883258189848</v>
      </c>
      <c r="AG45" s="59"/>
      <c r="AH45" s="59"/>
      <c r="AI45" s="59"/>
      <c r="AJ45" s="59"/>
    </row>
    <row r="48" spans="1:50">
      <c r="AI48" t="s">
        <v>111</v>
      </c>
    </row>
  </sheetData>
  <mergeCells count="67">
    <mergeCell ref="AB30:AC30"/>
    <mergeCell ref="AB29:AC29"/>
    <mergeCell ref="AB28:AC28"/>
    <mergeCell ref="AB27:AC27"/>
    <mergeCell ref="AJ30:AK30"/>
    <mergeCell ref="AJ29:AK29"/>
    <mergeCell ref="AJ28:AK28"/>
    <mergeCell ref="AJ27:AK27"/>
    <mergeCell ref="AF38:AG38"/>
    <mergeCell ref="AF37:AG37"/>
    <mergeCell ref="AF36:AG36"/>
    <mergeCell ref="AF35:AG35"/>
    <mergeCell ref="AF30:AG30"/>
    <mergeCell ref="AF29:AG29"/>
    <mergeCell ref="AR38:AS38"/>
    <mergeCell ref="AT35:AT36"/>
    <mergeCell ref="AR35:AS36"/>
    <mergeCell ref="AT27:AT28"/>
    <mergeCell ref="AR27:AS28"/>
    <mergeCell ref="AR31:AS31"/>
    <mergeCell ref="AR37:AS37"/>
    <mergeCell ref="AR30:AS30"/>
    <mergeCell ref="AR29:AS29"/>
    <mergeCell ref="Y30:Z30"/>
    <mergeCell ref="Y29:Z29"/>
    <mergeCell ref="Y28:Z28"/>
    <mergeCell ref="Y27:Z27"/>
    <mergeCell ref="AN38:AO38"/>
    <mergeCell ref="AN31:AO31"/>
    <mergeCell ref="AN35:AO35"/>
    <mergeCell ref="AN36:AO36"/>
    <mergeCell ref="AN37:AO37"/>
    <mergeCell ref="AN30:AO30"/>
    <mergeCell ref="AN29:AO29"/>
    <mergeCell ref="AN28:AO28"/>
    <mergeCell ref="AN27:AO27"/>
    <mergeCell ref="AF28:AG28"/>
    <mergeCell ref="AF27:AG27"/>
    <mergeCell ref="AJ38:AK38"/>
    <mergeCell ref="Y40:Z40"/>
    <mergeCell ref="AJ31:AK31"/>
    <mergeCell ref="AF31:AG31"/>
    <mergeCell ref="AB31:AC31"/>
    <mergeCell ref="Y32:Z32"/>
    <mergeCell ref="Y31:Z31"/>
    <mergeCell ref="AJ37:AK37"/>
    <mergeCell ref="AJ36:AK36"/>
    <mergeCell ref="AJ35:AK35"/>
    <mergeCell ref="AB38:AC38"/>
    <mergeCell ref="AB37:AC37"/>
    <mergeCell ref="AB36:AC36"/>
    <mergeCell ref="AB35:AC35"/>
    <mergeCell ref="Y35:Z35"/>
    <mergeCell ref="Y36:Z36"/>
    <mergeCell ref="Y37:Z37"/>
    <mergeCell ref="Y38:Z38"/>
    <mergeCell ref="Y39:Z39"/>
    <mergeCell ref="AF40:AG40"/>
    <mergeCell ref="AF39:AG39"/>
    <mergeCell ref="AB40:AC40"/>
    <mergeCell ref="AB39:AC39"/>
    <mergeCell ref="AR40:AS40"/>
    <mergeCell ref="AR39:AS39"/>
    <mergeCell ref="AN40:AO40"/>
    <mergeCell ref="AN39:AO39"/>
    <mergeCell ref="AJ40:AK40"/>
    <mergeCell ref="AJ39:AK3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</v>
      </c>
      <c r="T3" s="2">
        <f>LOOKUP(D3,$AY$20:$BA$20,$AY$23:$BA$23)</f>
        <v>18000</v>
      </c>
      <c r="U3" s="2">
        <f>LOOKUP(E3,$AY$20:$BA$20,$AY$24:$BA$24)</f>
        <v>1800</v>
      </c>
      <c r="V3" s="2">
        <f>LOOKUP(F3,$AY$20:$BA$20,$AY$25:$BA$25)</f>
        <v>180000</v>
      </c>
      <c r="W3" s="2">
        <f>LOOKUP(G3,$AY$20:$BA$20,$AY$26:$BA$26)</f>
        <v>180000</v>
      </c>
      <c r="X3" s="2">
        <f>LOOKUP(H3,$AY$20:$BA$20,$AY$27:$BA$27)</f>
        <v>18000</v>
      </c>
      <c r="Y3" s="2">
        <f>LOOKUP(I3,$AY$20:$BA$20,$AY$28:$BA$28)</f>
        <v>45</v>
      </c>
      <c r="Z3" s="2">
        <f>LOOKUP(J3,$AY$20:$BA$20,$AY$29:$BA$29)</f>
        <v>450</v>
      </c>
      <c r="AA3" s="2">
        <f>LOOKUP(K3,$AY$20:$BA$20,$AY$30:$BA$30)</f>
        <v>450</v>
      </c>
      <c r="AB3" s="2">
        <f>LOOKUP(L3,$AY$20:$BA$20,$AY$31:$BA$31)</f>
        <v>12.5</v>
      </c>
      <c r="AC3" s="2">
        <f>LOOKUP(M3,$AY$20:$BA$20,$AY$32:$BA$32)</f>
        <v>5000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30.103370508976397</v>
      </c>
      <c r="AF3" s="10">
        <f>S3/(R3+S3)</f>
        <v>9.9009900990099011E-3</v>
      </c>
      <c r="AG3" s="10">
        <f>(((R3*S3)/(R3+S3)+T3)/AC3/AD3)+Z3</f>
        <v>450.01582574257424</v>
      </c>
      <c r="AH3" s="10">
        <f>V3+X3*0.5</f>
        <v>189000</v>
      </c>
      <c r="AI3" s="10">
        <f>(R3*S3)*AB3/(R3+S3)</f>
        <v>22277.227722772277</v>
      </c>
      <c r="AJ3" s="10">
        <f>W3+X3*0.5</f>
        <v>189000</v>
      </c>
      <c r="AK3" s="10">
        <f>(AH3+AJ3)*(1+AB3)*Y3+AH3*AJ3</f>
        <v>35950635000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10000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30.172642195925985</v>
      </c>
      <c r="AF4" s="10">
        <f>S4/(R4+S4)</f>
        <v>9.9009900990099011E-3</v>
      </c>
      <c r="AG4" s="10">
        <f>(((R4*S4)/(R4+S4)+T4)/AC4/AD4)+Z4</f>
        <v>500.00879207920792</v>
      </c>
      <c r="AH4" s="10">
        <f>V4+X4*0.5</f>
        <v>210000</v>
      </c>
      <c r="AI4" s="10">
        <f>(R4*S4)*AB4/(R4+S4)</f>
        <v>49504.950495049503</v>
      </c>
      <c r="AJ4" s="10">
        <f>W4+X4*0.5</f>
        <v>210000</v>
      </c>
      <c r="AK4" s="10">
        <f>(AH4+AJ4)*(1+AB4)*Y4+AH4*AJ4</f>
        <v>44646000000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32946.128664057316</v>
      </c>
      <c r="AQ4" s="22">
        <f>AP4/AO4</f>
        <v>32946.128664057316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</v>
      </c>
      <c r="T5" s="2">
        <f t="shared" si="2"/>
        <v>22000</v>
      </c>
      <c r="U5" s="2">
        <f t="shared" si="3"/>
        <v>2200</v>
      </c>
      <c r="V5" s="2">
        <f t="shared" si="4"/>
        <v>220000.00000000003</v>
      </c>
      <c r="W5" s="2">
        <f t="shared" si="5"/>
        <v>220000.00000000003</v>
      </c>
      <c r="X5" s="2">
        <f t="shared" si="6"/>
        <v>22000</v>
      </c>
      <c r="Y5" s="2">
        <f t="shared" si="7"/>
        <v>55.000000000000007</v>
      </c>
      <c r="Z5" s="2">
        <f t="shared" si="8"/>
        <v>550</v>
      </c>
      <c r="AA5" s="2">
        <f t="shared" si="9"/>
        <v>550</v>
      </c>
      <c r="AB5" s="2">
        <f t="shared" si="10"/>
        <v>37.5</v>
      </c>
      <c r="AC5" s="2">
        <f t="shared" si="11"/>
        <v>15000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30.616777669925028</v>
      </c>
      <c r="AF5" s="10">
        <f t="shared" ref="AF5:AF38" si="15">S5/(R5+S5)</f>
        <v>9.9009900990098994E-3</v>
      </c>
      <c r="AG5" s="10">
        <f t="shared" ref="AG5:AG38" si="16">(((R5*S5)/(R5+S5)+T5)/AC5/AD5)+Z5</f>
        <v>550.0064475247525</v>
      </c>
      <c r="AH5" s="10">
        <f t="shared" ref="AH5:AH38" si="17">V5+X5*0.5</f>
        <v>231000.00000000003</v>
      </c>
      <c r="AI5" s="10">
        <f t="shared" ref="AI5:AI38" si="18">(R5*S5)*AB5/(R5+S5)</f>
        <v>81683.168316831696</v>
      </c>
      <c r="AJ5" s="10">
        <f t="shared" ref="AJ5:AJ38" si="19">W5+X5*0.5</f>
        <v>231000.00000000003</v>
      </c>
      <c r="AK5" s="10">
        <f t="shared" ref="AK5:AK38" si="20">(AH5+AJ5)*(1+AB5)*Y5+AH5*AJ5</f>
        <v>54339285000.000015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162.89062867820758</v>
      </c>
      <c r="AQ5" s="25">
        <f>AP5/AO5</f>
        <v>4.6540179622345024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</v>
      </c>
      <c r="T6" s="2">
        <f t="shared" si="2"/>
        <v>18000</v>
      </c>
      <c r="U6" s="2">
        <f t="shared" si="3"/>
        <v>1800</v>
      </c>
      <c r="V6" s="2">
        <f t="shared" si="4"/>
        <v>200000</v>
      </c>
      <c r="W6" s="2">
        <f t="shared" si="5"/>
        <v>200000</v>
      </c>
      <c r="X6" s="2">
        <f t="shared" si="6"/>
        <v>20000</v>
      </c>
      <c r="Y6" s="2">
        <f t="shared" si="7"/>
        <v>50</v>
      </c>
      <c r="Z6" s="2">
        <f t="shared" si="8"/>
        <v>550</v>
      </c>
      <c r="AA6" s="2">
        <f t="shared" si="9"/>
        <v>550</v>
      </c>
      <c r="AB6" s="2">
        <f t="shared" si="10"/>
        <v>37.5</v>
      </c>
      <c r="AC6" s="2">
        <f t="shared" si="11"/>
        <v>15000</v>
      </c>
      <c r="AD6" s="2">
        <f t="shared" si="0"/>
        <v>250</v>
      </c>
      <c r="AE6" s="13">
        <f t="shared" si="14"/>
        <v>29.576752582648371</v>
      </c>
      <c r="AF6" s="10">
        <f t="shared" si="15"/>
        <v>9.9009900990099011E-3</v>
      </c>
      <c r="AG6" s="10">
        <f t="shared" si="16"/>
        <v>550.00527524752476</v>
      </c>
      <c r="AH6" s="10">
        <f t="shared" si="17"/>
        <v>210000</v>
      </c>
      <c r="AI6" s="10">
        <f t="shared" si="18"/>
        <v>66831.683168316828</v>
      </c>
      <c r="AJ6" s="10">
        <f t="shared" si="19"/>
        <v>210000</v>
      </c>
      <c r="AK6" s="10">
        <f t="shared" si="20"/>
        <v>44908500000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33109.019292735524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</v>
      </c>
      <c r="T7" s="2">
        <f t="shared" si="2"/>
        <v>20000</v>
      </c>
      <c r="U7" s="2">
        <f t="shared" si="3"/>
        <v>2000</v>
      </c>
      <c r="V7" s="2">
        <f t="shared" si="4"/>
        <v>220000.00000000003</v>
      </c>
      <c r="W7" s="2">
        <f t="shared" si="5"/>
        <v>220000.00000000003</v>
      </c>
      <c r="X7" s="2">
        <f t="shared" si="6"/>
        <v>22000</v>
      </c>
      <c r="Y7" s="2">
        <f t="shared" si="7"/>
        <v>55.000000000000007</v>
      </c>
      <c r="Z7" s="2">
        <f t="shared" si="8"/>
        <v>450</v>
      </c>
      <c r="AA7" s="2">
        <f t="shared" si="9"/>
        <v>450</v>
      </c>
      <c r="AB7" s="2">
        <f t="shared" si="10"/>
        <v>12.5</v>
      </c>
      <c r="AC7" s="2">
        <f t="shared" si="11"/>
        <v>5000</v>
      </c>
      <c r="AD7" s="2">
        <f t="shared" si="0"/>
        <v>250</v>
      </c>
      <c r="AE7" s="13">
        <f t="shared" si="14"/>
        <v>30.405854744342484</v>
      </c>
      <c r="AF7" s="10">
        <f t="shared" si="15"/>
        <v>9.9009900990099011E-3</v>
      </c>
      <c r="AG7" s="10">
        <f t="shared" si="16"/>
        <v>450.01758415841584</v>
      </c>
      <c r="AH7" s="10">
        <f t="shared" si="17"/>
        <v>231000.00000000003</v>
      </c>
      <c r="AI7" s="10">
        <f t="shared" si="18"/>
        <v>24752.475247524751</v>
      </c>
      <c r="AJ7" s="10">
        <f t="shared" si="19"/>
        <v>231000.00000000003</v>
      </c>
      <c r="AK7" s="10">
        <f t="shared" si="20"/>
        <v>53704035000.000015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</v>
      </c>
      <c r="T8" s="2">
        <f t="shared" si="2"/>
        <v>22000</v>
      </c>
      <c r="U8" s="2">
        <f t="shared" si="3"/>
        <v>2200</v>
      </c>
      <c r="V8" s="2">
        <f t="shared" si="4"/>
        <v>180000</v>
      </c>
      <c r="W8" s="2">
        <f t="shared" si="5"/>
        <v>180000</v>
      </c>
      <c r="X8" s="2">
        <f t="shared" si="6"/>
        <v>18000</v>
      </c>
      <c r="Y8" s="2">
        <f t="shared" si="7"/>
        <v>45</v>
      </c>
      <c r="Z8" s="2">
        <f t="shared" si="8"/>
        <v>500</v>
      </c>
      <c r="AA8" s="2">
        <f t="shared" si="9"/>
        <v>500</v>
      </c>
      <c r="AB8" s="2">
        <f t="shared" si="10"/>
        <v>25</v>
      </c>
      <c r="AC8" s="2">
        <f t="shared" si="11"/>
        <v>10000</v>
      </c>
      <c r="AD8" s="2">
        <f t="shared" si="0"/>
        <v>250</v>
      </c>
      <c r="AE8" s="13">
        <f t="shared" si="14"/>
        <v>30.327158475828551</v>
      </c>
      <c r="AF8" s="10">
        <f t="shared" si="15"/>
        <v>9.9009900990098994E-3</v>
      </c>
      <c r="AG8" s="10">
        <f t="shared" si="16"/>
        <v>500.0096712871287</v>
      </c>
      <c r="AH8" s="10">
        <f t="shared" si="17"/>
        <v>189000</v>
      </c>
      <c r="AI8" s="10">
        <f t="shared" si="18"/>
        <v>54455.445544554459</v>
      </c>
      <c r="AJ8" s="10">
        <f t="shared" si="19"/>
        <v>189000</v>
      </c>
      <c r="AK8" s="10">
        <f t="shared" si="20"/>
        <v>36163260000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</v>
      </c>
      <c r="T9" s="2">
        <f t="shared" si="2"/>
        <v>20000</v>
      </c>
      <c r="U9" s="2">
        <f t="shared" si="3"/>
        <v>2200</v>
      </c>
      <c r="V9" s="2">
        <f t="shared" si="4"/>
        <v>180000</v>
      </c>
      <c r="W9" s="2">
        <f t="shared" si="5"/>
        <v>200000</v>
      </c>
      <c r="X9" s="2">
        <f t="shared" si="6"/>
        <v>22000</v>
      </c>
      <c r="Y9" s="2">
        <f t="shared" si="7"/>
        <v>55.000000000000007</v>
      </c>
      <c r="Z9" s="2">
        <f t="shared" si="8"/>
        <v>450</v>
      </c>
      <c r="AA9" s="2">
        <f t="shared" si="9"/>
        <v>500</v>
      </c>
      <c r="AB9" s="2">
        <f t="shared" si="10"/>
        <v>25</v>
      </c>
      <c r="AC9" s="2">
        <f t="shared" si="11"/>
        <v>15000</v>
      </c>
      <c r="AD9" s="2">
        <f t="shared" si="0"/>
        <v>250</v>
      </c>
      <c r="AE9" s="13">
        <f t="shared" si="14"/>
        <v>30.077568600174182</v>
      </c>
      <c r="AF9" s="10">
        <f t="shared" si="15"/>
        <v>9.9009900990099011E-3</v>
      </c>
      <c r="AG9" s="10">
        <f t="shared" si="16"/>
        <v>450.00580858085806</v>
      </c>
      <c r="AH9" s="10">
        <f t="shared" si="17"/>
        <v>191000</v>
      </c>
      <c r="AI9" s="10">
        <f t="shared" si="18"/>
        <v>44554.455445544554</v>
      </c>
      <c r="AJ9" s="10">
        <f t="shared" si="19"/>
        <v>211000</v>
      </c>
      <c r="AK9" s="10">
        <f t="shared" si="20"/>
        <v>40875860000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</v>
      </c>
      <c r="T10" s="2">
        <f t="shared" si="2"/>
        <v>22000</v>
      </c>
      <c r="U10" s="2">
        <f t="shared" si="3"/>
        <v>1800</v>
      </c>
      <c r="V10" s="2">
        <f t="shared" si="4"/>
        <v>200000</v>
      </c>
      <c r="W10" s="2">
        <f t="shared" si="5"/>
        <v>220000.00000000003</v>
      </c>
      <c r="X10" s="2">
        <f t="shared" si="6"/>
        <v>18000</v>
      </c>
      <c r="Y10" s="2">
        <f t="shared" si="7"/>
        <v>45</v>
      </c>
      <c r="Z10" s="2">
        <f t="shared" si="8"/>
        <v>500</v>
      </c>
      <c r="AA10" s="2">
        <f t="shared" si="9"/>
        <v>550</v>
      </c>
      <c r="AB10" s="2">
        <f t="shared" si="10"/>
        <v>37.5</v>
      </c>
      <c r="AC10" s="2">
        <f t="shared" si="11"/>
        <v>5000</v>
      </c>
      <c r="AD10" s="2">
        <f t="shared" si="0"/>
        <v>250</v>
      </c>
      <c r="AE10" s="13">
        <f t="shared" si="14"/>
        <v>29.03958851324952</v>
      </c>
      <c r="AF10" s="10">
        <f t="shared" si="15"/>
        <v>9.9009900990099011E-3</v>
      </c>
      <c r="AG10" s="10">
        <f t="shared" si="16"/>
        <v>500.01918415841584</v>
      </c>
      <c r="AH10" s="10">
        <f t="shared" si="17"/>
        <v>209000</v>
      </c>
      <c r="AI10" s="10">
        <f t="shared" si="18"/>
        <v>74257.425742574254</v>
      </c>
      <c r="AJ10" s="10">
        <f t="shared" si="19"/>
        <v>229000.00000000003</v>
      </c>
      <c r="AK10" s="10">
        <f t="shared" si="20"/>
        <v>48619835000.000008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</v>
      </c>
      <c r="T11" s="2">
        <f t="shared" si="2"/>
        <v>18000</v>
      </c>
      <c r="U11" s="2">
        <f t="shared" si="3"/>
        <v>2000</v>
      </c>
      <c r="V11" s="2">
        <f t="shared" si="4"/>
        <v>220000.00000000003</v>
      </c>
      <c r="W11" s="2">
        <f t="shared" si="5"/>
        <v>180000</v>
      </c>
      <c r="X11" s="2">
        <f t="shared" si="6"/>
        <v>20000</v>
      </c>
      <c r="Y11" s="2">
        <f t="shared" si="7"/>
        <v>50</v>
      </c>
      <c r="Z11" s="2">
        <f t="shared" si="8"/>
        <v>550</v>
      </c>
      <c r="AA11" s="2">
        <f t="shared" si="9"/>
        <v>450</v>
      </c>
      <c r="AB11" s="2">
        <f t="shared" si="10"/>
        <v>12.5</v>
      </c>
      <c r="AC11" s="2">
        <f t="shared" si="11"/>
        <v>10000</v>
      </c>
      <c r="AD11" s="2">
        <f t="shared" si="0"/>
        <v>250</v>
      </c>
      <c r="AE11" s="13">
        <f t="shared" si="14"/>
        <v>31.415029746270768</v>
      </c>
      <c r="AF11" s="10">
        <f t="shared" si="15"/>
        <v>9.9009900990098994E-3</v>
      </c>
      <c r="AG11" s="10">
        <f t="shared" si="16"/>
        <v>550.0080712871287</v>
      </c>
      <c r="AH11" s="10">
        <f t="shared" si="17"/>
        <v>230000.00000000003</v>
      </c>
      <c r="AI11" s="10">
        <f t="shared" si="18"/>
        <v>27227.72277227723</v>
      </c>
      <c r="AJ11" s="10">
        <f t="shared" si="19"/>
        <v>190000</v>
      </c>
      <c r="AK11" s="10">
        <f t="shared" si="20"/>
        <v>43983500000.000008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</v>
      </c>
      <c r="T12" s="2">
        <f t="shared" si="2"/>
        <v>22000</v>
      </c>
      <c r="U12" s="2">
        <f t="shared" si="3"/>
        <v>2000</v>
      </c>
      <c r="V12" s="2">
        <f t="shared" si="4"/>
        <v>180000</v>
      </c>
      <c r="W12" s="2">
        <f t="shared" si="5"/>
        <v>220000.00000000003</v>
      </c>
      <c r="X12" s="2">
        <f t="shared" si="6"/>
        <v>20000</v>
      </c>
      <c r="Y12" s="2">
        <f t="shared" si="7"/>
        <v>55.000000000000007</v>
      </c>
      <c r="Z12" s="2">
        <f t="shared" si="8"/>
        <v>500</v>
      </c>
      <c r="AA12" s="2">
        <f t="shared" si="9"/>
        <v>450</v>
      </c>
      <c r="AB12" s="2">
        <f t="shared" si="10"/>
        <v>37.5</v>
      </c>
      <c r="AC12" s="2">
        <f t="shared" si="11"/>
        <v>10000</v>
      </c>
      <c r="AD12" s="2">
        <f t="shared" si="0"/>
        <v>250</v>
      </c>
      <c r="AE12" s="13">
        <f t="shared" si="14"/>
        <v>33.708850320312663</v>
      </c>
      <c r="AF12" s="10">
        <f t="shared" si="15"/>
        <v>9.9009900990099011E-3</v>
      </c>
      <c r="AG12" s="10">
        <f t="shared" si="16"/>
        <v>500.00951287128714</v>
      </c>
      <c r="AH12" s="10">
        <f t="shared" si="17"/>
        <v>190000</v>
      </c>
      <c r="AI12" s="10">
        <f t="shared" si="18"/>
        <v>66831.683168316828</v>
      </c>
      <c r="AJ12" s="10">
        <f t="shared" si="19"/>
        <v>230000.00000000003</v>
      </c>
      <c r="AK12" s="10">
        <f t="shared" si="20"/>
        <v>44589350000.000008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</v>
      </c>
      <c r="T13" s="2">
        <f t="shared" si="2"/>
        <v>18000</v>
      </c>
      <c r="U13" s="2">
        <f t="shared" si="3"/>
        <v>2200</v>
      </c>
      <c r="V13" s="2">
        <f t="shared" si="4"/>
        <v>200000</v>
      </c>
      <c r="W13" s="2">
        <f t="shared" si="5"/>
        <v>180000</v>
      </c>
      <c r="X13" s="2">
        <f t="shared" si="6"/>
        <v>22000</v>
      </c>
      <c r="Y13" s="2">
        <f t="shared" si="7"/>
        <v>45</v>
      </c>
      <c r="Z13" s="2">
        <f t="shared" si="8"/>
        <v>550</v>
      </c>
      <c r="AA13" s="2">
        <f t="shared" si="9"/>
        <v>500</v>
      </c>
      <c r="AB13" s="2">
        <f t="shared" si="10"/>
        <v>12.5</v>
      </c>
      <c r="AC13" s="2">
        <f t="shared" si="11"/>
        <v>15000</v>
      </c>
      <c r="AD13" s="2">
        <f t="shared" si="0"/>
        <v>250</v>
      </c>
      <c r="AE13" s="13">
        <f t="shared" si="14"/>
        <v>28.832353813076466</v>
      </c>
      <c r="AF13" s="10">
        <f t="shared" si="15"/>
        <v>9.9009900990099011E-3</v>
      </c>
      <c r="AG13" s="10">
        <f t="shared" si="16"/>
        <v>550.00532805280523</v>
      </c>
      <c r="AH13" s="10">
        <f t="shared" si="17"/>
        <v>211000</v>
      </c>
      <c r="AI13" s="10">
        <f t="shared" si="18"/>
        <v>24752.475247524751</v>
      </c>
      <c r="AJ13" s="10">
        <f t="shared" si="19"/>
        <v>191000</v>
      </c>
      <c r="AK13" s="10">
        <f t="shared" si="20"/>
        <v>40545215000</v>
      </c>
      <c r="AL13" s="10">
        <f t="shared" si="21"/>
        <v>45.6</v>
      </c>
      <c r="AM13" s="12"/>
      <c r="AN13" s="26" t="s">
        <v>53</v>
      </c>
      <c r="AO13" s="12">
        <f>10*LOG((AP4-AQ5)/AO6/AQ5)</f>
        <v>22.936124808523608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</v>
      </c>
      <c r="T14" s="2">
        <f t="shared" si="2"/>
        <v>20000</v>
      </c>
      <c r="U14" s="2">
        <f t="shared" si="3"/>
        <v>1800</v>
      </c>
      <c r="V14" s="2">
        <f t="shared" si="4"/>
        <v>220000.00000000003</v>
      </c>
      <c r="W14" s="2">
        <f t="shared" si="5"/>
        <v>200000</v>
      </c>
      <c r="X14" s="2">
        <f t="shared" si="6"/>
        <v>18000</v>
      </c>
      <c r="Y14" s="2">
        <f t="shared" si="7"/>
        <v>50</v>
      </c>
      <c r="Z14" s="2">
        <f t="shared" si="8"/>
        <v>450</v>
      </c>
      <c r="AA14" s="2">
        <f t="shared" si="9"/>
        <v>550</v>
      </c>
      <c r="AB14" s="2">
        <f t="shared" si="10"/>
        <v>25</v>
      </c>
      <c r="AC14" s="2">
        <f t="shared" si="11"/>
        <v>5000</v>
      </c>
      <c r="AD14" s="2">
        <f t="shared" si="0"/>
        <v>250</v>
      </c>
      <c r="AE14" s="13">
        <f t="shared" si="14"/>
        <v>28.39484860513468</v>
      </c>
      <c r="AF14" s="10">
        <f t="shared" si="15"/>
        <v>9.9009900990098994E-3</v>
      </c>
      <c r="AG14" s="10">
        <f t="shared" si="16"/>
        <v>450.01774257425745</v>
      </c>
      <c r="AH14" s="10">
        <f t="shared" si="17"/>
        <v>229000.00000000003</v>
      </c>
      <c r="AI14" s="10">
        <f t="shared" si="18"/>
        <v>54455.445544554459</v>
      </c>
      <c r="AJ14" s="10">
        <f t="shared" si="19"/>
        <v>209000</v>
      </c>
      <c r="AK14" s="10">
        <f t="shared" si="20"/>
        <v>48430400000.000008</v>
      </c>
      <c r="AL14" s="10">
        <f t="shared" si="21"/>
        <v>50.6</v>
      </c>
      <c r="AM14" s="12"/>
      <c r="AN14" s="26" t="s">
        <v>54</v>
      </c>
      <c r="AO14" s="12">
        <f>10*LOG((AP4-AQ5)/AO6)</f>
        <v>29.614405359707288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</v>
      </c>
      <c r="T15" s="2">
        <f t="shared" si="2"/>
        <v>22000</v>
      </c>
      <c r="U15" s="2">
        <f t="shared" si="3"/>
        <v>1800</v>
      </c>
      <c r="V15" s="2">
        <f t="shared" si="4"/>
        <v>220000.00000000003</v>
      </c>
      <c r="W15" s="2">
        <f t="shared" si="5"/>
        <v>200000</v>
      </c>
      <c r="X15" s="2">
        <f t="shared" si="6"/>
        <v>18000</v>
      </c>
      <c r="Y15" s="2">
        <f t="shared" si="7"/>
        <v>55.000000000000007</v>
      </c>
      <c r="Z15" s="2">
        <f t="shared" si="8"/>
        <v>550</v>
      </c>
      <c r="AA15" s="2">
        <f t="shared" si="9"/>
        <v>500</v>
      </c>
      <c r="AB15" s="2">
        <f t="shared" si="10"/>
        <v>12.5</v>
      </c>
      <c r="AC15" s="2">
        <f t="shared" si="11"/>
        <v>10000</v>
      </c>
      <c r="AD15" s="2">
        <f t="shared" si="0"/>
        <v>500</v>
      </c>
      <c r="AE15" s="13">
        <f t="shared" si="14"/>
        <v>29.139743765197252</v>
      </c>
      <c r="AF15" s="10">
        <f t="shared" si="15"/>
        <v>1.098901098901099E-2</v>
      </c>
      <c r="AG15" s="10">
        <f t="shared" si="16"/>
        <v>550.00479560439555</v>
      </c>
      <c r="AH15" s="10">
        <f t="shared" si="17"/>
        <v>229000.00000000003</v>
      </c>
      <c r="AI15" s="10">
        <f t="shared" si="18"/>
        <v>24725.274725274725</v>
      </c>
      <c r="AJ15" s="10">
        <f t="shared" si="19"/>
        <v>209000</v>
      </c>
      <c r="AK15" s="10">
        <f t="shared" si="20"/>
        <v>48186215000.000008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</v>
      </c>
      <c r="T16" s="2">
        <f t="shared" si="2"/>
        <v>18000</v>
      </c>
      <c r="U16" s="2">
        <f t="shared" si="3"/>
        <v>2000</v>
      </c>
      <c r="V16" s="2">
        <f t="shared" si="4"/>
        <v>180000</v>
      </c>
      <c r="W16" s="2">
        <f t="shared" si="5"/>
        <v>220000.00000000003</v>
      </c>
      <c r="X16" s="2">
        <f t="shared" si="6"/>
        <v>20000</v>
      </c>
      <c r="Y16" s="2">
        <f t="shared" si="7"/>
        <v>45</v>
      </c>
      <c r="Z16" s="2">
        <f t="shared" si="8"/>
        <v>450</v>
      </c>
      <c r="AA16" s="2">
        <f t="shared" si="9"/>
        <v>550</v>
      </c>
      <c r="AB16" s="2">
        <f t="shared" si="10"/>
        <v>25</v>
      </c>
      <c r="AC16" s="2">
        <f t="shared" si="11"/>
        <v>15000</v>
      </c>
      <c r="AD16" s="2">
        <f t="shared" si="0"/>
        <v>500</v>
      </c>
      <c r="AE16" s="13">
        <f t="shared" si="14"/>
        <v>27.865268667205655</v>
      </c>
      <c r="AF16" s="10">
        <f t="shared" si="15"/>
        <v>1.0880316518298714E-2</v>
      </c>
      <c r="AG16" s="10">
        <f t="shared" si="16"/>
        <v>450.00269014177383</v>
      </c>
      <c r="AH16" s="10">
        <f t="shared" si="17"/>
        <v>190000</v>
      </c>
      <c r="AI16" s="10">
        <f t="shared" si="18"/>
        <v>54401.58259149357</v>
      </c>
      <c r="AJ16" s="10">
        <f t="shared" si="19"/>
        <v>230000.00000000003</v>
      </c>
      <c r="AK16" s="10">
        <f t="shared" si="20"/>
        <v>44191400000.000008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</v>
      </c>
      <c r="T17" s="2">
        <f t="shared" si="2"/>
        <v>20000</v>
      </c>
      <c r="U17" s="2">
        <f t="shared" si="3"/>
        <v>2200</v>
      </c>
      <c r="V17" s="2">
        <f t="shared" si="4"/>
        <v>200000</v>
      </c>
      <c r="W17" s="2">
        <f t="shared" si="5"/>
        <v>180000</v>
      </c>
      <c r="X17" s="2">
        <f t="shared" si="6"/>
        <v>22000</v>
      </c>
      <c r="Y17" s="2">
        <f t="shared" si="7"/>
        <v>50</v>
      </c>
      <c r="Z17" s="2">
        <f t="shared" si="8"/>
        <v>500</v>
      </c>
      <c r="AA17" s="2">
        <f t="shared" si="9"/>
        <v>450</v>
      </c>
      <c r="AB17" s="2">
        <f t="shared" si="10"/>
        <v>37.5</v>
      </c>
      <c r="AC17" s="2">
        <f t="shared" si="11"/>
        <v>5000</v>
      </c>
      <c r="AD17" s="2">
        <f t="shared" si="0"/>
        <v>500</v>
      </c>
      <c r="AE17" s="13">
        <f t="shared" si="14"/>
        <v>33.535193094773483</v>
      </c>
      <c r="AF17" s="10">
        <f t="shared" si="15"/>
        <v>8.1154192966636594E-3</v>
      </c>
      <c r="AG17" s="10">
        <f t="shared" si="16"/>
        <v>500.00871415689812</v>
      </c>
      <c r="AH17" s="10">
        <f t="shared" si="17"/>
        <v>211000</v>
      </c>
      <c r="AI17" s="10">
        <f t="shared" si="18"/>
        <v>66952.209197475197</v>
      </c>
      <c r="AJ17" s="10">
        <f t="shared" si="19"/>
        <v>191000</v>
      </c>
      <c r="AK17" s="10">
        <f t="shared" si="20"/>
        <v>41074850000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</v>
      </c>
      <c r="T18" s="2">
        <f t="shared" si="2"/>
        <v>22000</v>
      </c>
      <c r="U18" s="2">
        <f t="shared" si="3"/>
        <v>2000</v>
      </c>
      <c r="V18" s="2">
        <f t="shared" si="4"/>
        <v>180000</v>
      </c>
      <c r="W18" s="2">
        <f t="shared" si="5"/>
        <v>180000</v>
      </c>
      <c r="X18" s="2">
        <f t="shared" si="6"/>
        <v>22000</v>
      </c>
      <c r="Y18" s="2">
        <f t="shared" si="7"/>
        <v>50</v>
      </c>
      <c r="Z18" s="2">
        <f t="shared" si="8"/>
        <v>550</v>
      </c>
      <c r="AA18" s="2">
        <f t="shared" si="9"/>
        <v>550</v>
      </c>
      <c r="AB18" s="2">
        <f t="shared" si="10"/>
        <v>25</v>
      </c>
      <c r="AC18" s="2">
        <f t="shared" si="11"/>
        <v>5000</v>
      </c>
      <c r="AD18" s="2">
        <f t="shared" si="0"/>
        <v>500</v>
      </c>
      <c r="AE18" s="13">
        <f t="shared" si="14"/>
        <v>28.877466230533429</v>
      </c>
      <c r="AF18" s="10">
        <f t="shared" si="15"/>
        <v>1.098901098901099E-2</v>
      </c>
      <c r="AG18" s="10">
        <f t="shared" si="16"/>
        <v>550.00959120879122</v>
      </c>
      <c r="AH18" s="10">
        <f t="shared" si="17"/>
        <v>191000</v>
      </c>
      <c r="AI18" s="10">
        <f t="shared" si="18"/>
        <v>49450.54945054945</v>
      </c>
      <c r="AJ18" s="10">
        <f t="shared" si="19"/>
        <v>191000</v>
      </c>
      <c r="AK18" s="10">
        <f t="shared" si="20"/>
        <v>36977600000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</v>
      </c>
      <c r="T19" s="2">
        <f t="shared" si="2"/>
        <v>18000</v>
      </c>
      <c r="U19" s="2">
        <f t="shared" si="3"/>
        <v>2200</v>
      </c>
      <c r="V19" s="2">
        <f t="shared" si="4"/>
        <v>200000</v>
      </c>
      <c r="W19" s="2">
        <f t="shared" si="5"/>
        <v>200000</v>
      </c>
      <c r="X19" s="2">
        <f t="shared" si="6"/>
        <v>18000</v>
      </c>
      <c r="Y19" s="2">
        <f t="shared" si="7"/>
        <v>55.000000000000007</v>
      </c>
      <c r="Z19" s="2">
        <f t="shared" si="8"/>
        <v>450</v>
      </c>
      <c r="AA19" s="2">
        <f t="shared" si="9"/>
        <v>450</v>
      </c>
      <c r="AB19" s="2">
        <f t="shared" si="10"/>
        <v>37.5</v>
      </c>
      <c r="AC19" s="2">
        <f t="shared" si="11"/>
        <v>10000</v>
      </c>
      <c r="AD19" s="2">
        <f t="shared" si="0"/>
        <v>500</v>
      </c>
      <c r="AE19" s="13">
        <f t="shared" si="14"/>
        <v>34.751416083820196</v>
      </c>
      <c r="AF19" s="10">
        <f t="shared" si="15"/>
        <v>1.0880316518298714E-2</v>
      </c>
      <c r="AG19" s="10">
        <f t="shared" si="16"/>
        <v>450.00403521266071</v>
      </c>
      <c r="AH19" s="10">
        <f t="shared" si="17"/>
        <v>209000</v>
      </c>
      <c r="AI19" s="10">
        <f t="shared" si="18"/>
        <v>81602.373887240363</v>
      </c>
      <c r="AJ19" s="10">
        <f t="shared" si="19"/>
        <v>209000</v>
      </c>
      <c r="AK19" s="10">
        <f t="shared" si="20"/>
        <v>44566115000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</v>
      </c>
      <c r="T20" s="2">
        <f t="shared" si="2"/>
        <v>20000</v>
      </c>
      <c r="U20" s="2">
        <f t="shared" si="3"/>
        <v>1800</v>
      </c>
      <c r="V20" s="2">
        <f t="shared" si="4"/>
        <v>220000.00000000003</v>
      </c>
      <c r="W20" s="2">
        <f t="shared" si="5"/>
        <v>220000.00000000003</v>
      </c>
      <c r="X20" s="2">
        <f t="shared" si="6"/>
        <v>20000</v>
      </c>
      <c r="Y20" s="2">
        <f t="shared" si="7"/>
        <v>45</v>
      </c>
      <c r="Z20" s="2">
        <f t="shared" si="8"/>
        <v>500</v>
      </c>
      <c r="AA20" s="2">
        <f t="shared" si="9"/>
        <v>500</v>
      </c>
      <c r="AB20" s="2">
        <f t="shared" si="10"/>
        <v>12.5</v>
      </c>
      <c r="AC20" s="2">
        <f t="shared" si="11"/>
        <v>15000</v>
      </c>
      <c r="AD20" s="2">
        <f t="shared" si="0"/>
        <v>500</v>
      </c>
      <c r="AE20" s="13">
        <f t="shared" si="14"/>
        <v>28.070333985029869</v>
      </c>
      <c r="AF20" s="10">
        <f t="shared" si="15"/>
        <v>8.1154192966636594E-3</v>
      </c>
      <c r="AG20" s="10">
        <f t="shared" si="16"/>
        <v>500.00290471896602</v>
      </c>
      <c r="AH20" s="10">
        <f t="shared" si="17"/>
        <v>230000.00000000003</v>
      </c>
      <c r="AI20" s="10">
        <f t="shared" si="18"/>
        <v>22317.40306582507</v>
      </c>
      <c r="AJ20" s="10">
        <f t="shared" si="19"/>
        <v>230000.00000000003</v>
      </c>
      <c r="AK20" s="10">
        <f t="shared" si="20"/>
        <v>53179450000.000015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18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27">
        <v>18</v>
      </c>
      <c r="BD20" s="27">
        <v>3</v>
      </c>
      <c r="BE20" s="27">
        <v>1</v>
      </c>
      <c r="BF20" s="27">
        <v>2</v>
      </c>
      <c r="BG20" s="27">
        <v>1</v>
      </c>
      <c r="BH20" s="27">
        <v>3</v>
      </c>
      <c r="BI20" s="27">
        <v>3</v>
      </c>
      <c r="BJ20" s="27">
        <v>2</v>
      </c>
      <c r="BK20" s="27">
        <v>1</v>
      </c>
      <c r="BL20" s="27">
        <v>2</v>
      </c>
      <c r="BM20" s="27">
        <v>2</v>
      </c>
      <c r="BN20" s="27">
        <v>1</v>
      </c>
      <c r="BO20" s="27">
        <v>3</v>
      </c>
      <c r="BP20" s="27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</v>
      </c>
      <c r="T21" s="2">
        <f t="shared" si="2"/>
        <v>18000</v>
      </c>
      <c r="U21" s="2">
        <f t="shared" si="3"/>
        <v>2200</v>
      </c>
      <c r="V21" s="2">
        <f t="shared" si="4"/>
        <v>220000.00000000003</v>
      </c>
      <c r="W21" s="2">
        <f t="shared" si="5"/>
        <v>220000.00000000003</v>
      </c>
      <c r="X21" s="2">
        <f t="shared" si="6"/>
        <v>18000</v>
      </c>
      <c r="Y21" s="2">
        <f t="shared" si="7"/>
        <v>50</v>
      </c>
      <c r="Z21" s="2">
        <f t="shared" si="8"/>
        <v>500</v>
      </c>
      <c r="AA21" s="2">
        <f t="shared" si="9"/>
        <v>450</v>
      </c>
      <c r="AB21" s="2">
        <f t="shared" si="10"/>
        <v>25</v>
      </c>
      <c r="AC21" s="2">
        <f t="shared" si="11"/>
        <v>15000</v>
      </c>
      <c r="AD21" s="2">
        <f t="shared" si="0"/>
        <v>500</v>
      </c>
      <c r="AE21" s="13">
        <f t="shared" si="14"/>
        <v>32.079796392606838</v>
      </c>
      <c r="AF21" s="10">
        <f t="shared" si="15"/>
        <v>1.098901098901099E-2</v>
      </c>
      <c r="AG21" s="10">
        <f t="shared" si="16"/>
        <v>500.00266373626374</v>
      </c>
      <c r="AH21" s="10">
        <f t="shared" si="17"/>
        <v>229000.00000000003</v>
      </c>
      <c r="AI21" s="10">
        <f t="shared" si="18"/>
        <v>49450.54945054945</v>
      </c>
      <c r="AJ21" s="10">
        <f t="shared" si="19"/>
        <v>229000.00000000003</v>
      </c>
      <c r="AK21" s="10">
        <f t="shared" si="20"/>
        <v>53036400000.000015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LOOKUP(BD20,$AY$3:$BA$3,AY4:BA4)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</v>
      </c>
      <c r="T22" s="2">
        <f t="shared" si="2"/>
        <v>20000</v>
      </c>
      <c r="U22" s="2">
        <f t="shared" si="3"/>
        <v>1800</v>
      </c>
      <c r="V22" s="2">
        <f t="shared" si="4"/>
        <v>180000</v>
      </c>
      <c r="W22" s="2">
        <f t="shared" si="5"/>
        <v>180000</v>
      </c>
      <c r="X22" s="2">
        <f t="shared" si="6"/>
        <v>20000</v>
      </c>
      <c r="Y22" s="2">
        <f t="shared" si="7"/>
        <v>55.000000000000007</v>
      </c>
      <c r="Z22" s="2">
        <f t="shared" si="8"/>
        <v>550</v>
      </c>
      <c r="AA22" s="2">
        <f t="shared" si="9"/>
        <v>500</v>
      </c>
      <c r="AB22" s="2">
        <f t="shared" si="10"/>
        <v>37.5</v>
      </c>
      <c r="AC22" s="2">
        <f t="shared" si="11"/>
        <v>5000</v>
      </c>
      <c r="AD22" s="2">
        <f t="shared" si="0"/>
        <v>500</v>
      </c>
      <c r="AE22" s="13">
        <f t="shared" si="14"/>
        <v>33.3841456627162</v>
      </c>
      <c r="AF22" s="10">
        <f t="shared" si="15"/>
        <v>1.0880316518298714E-2</v>
      </c>
      <c r="AG22" s="10">
        <f t="shared" si="16"/>
        <v>550.00887042532145</v>
      </c>
      <c r="AH22" s="10">
        <f t="shared" si="17"/>
        <v>190000</v>
      </c>
      <c r="AI22" s="10">
        <f t="shared" si="18"/>
        <v>81602.373887240363</v>
      </c>
      <c r="AJ22" s="10">
        <f t="shared" si="19"/>
        <v>190000</v>
      </c>
      <c r="AK22" s="10">
        <f t="shared" si="20"/>
        <v>36904650000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LOOKUP(BE20,$AY$3:$BA$3,AY5:BA5)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</v>
      </c>
      <c r="T23" s="2">
        <f t="shared" si="2"/>
        <v>22000</v>
      </c>
      <c r="U23" s="2">
        <f t="shared" si="3"/>
        <v>2000</v>
      </c>
      <c r="V23" s="2">
        <f t="shared" si="4"/>
        <v>200000</v>
      </c>
      <c r="W23" s="2">
        <f t="shared" si="5"/>
        <v>200000</v>
      </c>
      <c r="X23" s="2">
        <f t="shared" si="6"/>
        <v>22000</v>
      </c>
      <c r="Y23" s="2">
        <f t="shared" si="7"/>
        <v>45</v>
      </c>
      <c r="Z23" s="2">
        <f t="shared" si="8"/>
        <v>450</v>
      </c>
      <c r="AA23" s="2">
        <f t="shared" si="9"/>
        <v>550</v>
      </c>
      <c r="AB23" s="2">
        <f t="shared" si="10"/>
        <v>12.5</v>
      </c>
      <c r="AC23" s="2">
        <f t="shared" si="11"/>
        <v>10000</v>
      </c>
      <c r="AD23" s="2">
        <f t="shared" si="0"/>
        <v>500</v>
      </c>
      <c r="AE23" s="13">
        <f t="shared" si="14"/>
        <v>25.86189288379844</v>
      </c>
      <c r="AF23" s="10">
        <f t="shared" si="15"/>
        <v>8.1154192966636594E-3</v>
      </c>
      <c r="AG23" s="10">
        <f t="shared" si="16"/>
        <v>450.00475707844907</v>
      </c>
      <c r="AH23" s="10">
        <f t="shared" si="17"/>
        <v>211000</v>
      </c>
      <c r="AI23" s="10">
        <f t="shared" si="18"/>
        <v>22317.40306582507</v>
      </c>
      <c r="AJ23" s="10">
        <f t="shared" si="19"/>
        <v>211000</v>
      </c>
      <c r="AK23" s="10">
        <f t="shared" si="20"/>
        <v>44777365000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LOOKUP(BF20,$AY$3:$BA$3,AY6:BA6)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</v>
      </c>
      <c r="T24" s="2">
        <f t="shared" si="2"/>
        <v>20000</v>
      </c>
      <c r="U24" s="2">
        <f t="shared" si="3"/>
        <v>2200</v>
      </c>
      <c r="V24" s="2">
        <f t="shared" si="4"/>
        <v>220000.00000000003</v>
      </c>
      <c r="W24" s="2">
        <f t="shared" si="5"/>
        <v>180000</v>
      </c>
      <c r="X24" s="2">
        <f t="shared" si="6"/>
        <v>20000</v>
      </c>
      <c r="Y24" s="2">
        <f t="shared" si="7"/>
        <v>45</v>
      </c>
      <c r="Z24" s="2">
        <f t="shared" si="8"/>
        <v>450</v>
      </c>
      <c r="AA24" s="2">
        <f t="shared" si="9"/>
        <v>550</v>
      </c>
      <c r="AB24" s="2">
        <f t="shared" si="10"/>
        <v>37.5</v>
      </c>
      <c r="AC24" s="2">
        <f t="shared" si="11"/>
        <v>10000</v>
      </c>
      <c r="AD24" s="2">
        <f t="shared" si="0"/>
        <v>500</v>
      </c>
      <c r="AE24" s="13">
        <f t="shared" si="14"/>
        <v>29.3874492867042</v>
      </c>
      <c r="AF24" s="10">
        <f t="shared" si="15"/>
        <v>1.098901098901099E-2</v>
      </c>
      <c r="AG24" s="10">
        <f t="shared" si="16"/>
        <v>450.0043956043956</v>
      </c>
      <c r="AH24" s="10">
        <f t="shared" si="17"/>
        <v>230000.00000000003</v>
      </c>
      <c r="AI24" s="10">
        <f t="shared" si="18"/>
        <v>74175.824175824178</v>
      </c>
      <c r="AJ24" s="10">
        <f t="shared" si="19"/>
        <v>190000</v>
      </c>
      <c r="AK24" s="10">
        <f t="shared" si="20"/>
        <v>44427650000.000008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LOOKUP(BG20,$AY$3:$BA$3,AY7:BA7)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</v>
      </c>
      <c r="T25" s="2">
        <f t="shared" si="2"/>
        <v>22000</v>
      </c>
      <c r="U25" s="2">
        <f t="shared" si="3"/>
        <v>1800</v>
      </c>
      <c r="V25" s="2">
        <f t="shared" si="4"/>
        <v>180000</v>
      </c>
      <c r="W25" s="2">
        <f t="shared" si="5"/>
        <v>200000</v>
      </c>
      <c r="X25" s="2">
        <f t="shared" si="6"/>
        <v>22000</v>
      </c>
      <c r="Y25" s="2">
        <f t="shared" si="7"/>
        <v>50</v>
      </c>
      <c r="Z25" s="2">
        <f t="shared" si="8"/>
        <v>500</v>
      </c>
      <c r="AA25" s="2">
        <f t="shared" si="9"/>
        <v>450</v>
      </c>
      <c r="AB25" s="2">
        <f t="shared" si="10"/>
        <v>12.5</v>
      </c>
      <c r="AC25" s="2">
        <f t="shared" si="11"/>
        <v>15000</v>
      </c>
      <c r="AD25" s="2">
        <f t="shared" si="0"/>
        <v>500</v>
      </c>
      <c r="AE25" s="13">
        <f t="shared" si="14"/>
        <v>31.018240645339294</v>
      </c>
      <c r="AF25" s="10">
        <f t="shared" si="15"/>
        <v>1.0880316518298714E-2</v>
      </c>
      <c r="AG25" s="10">
        <f t="shared" si="16"/>
        <v>500.00322347510718</v>
      </c>
      <c r="AH25" s="10">
        <f t="shared" si="17"/>
        <v>191000</v>
      </c>
      <c r="AI25" s="10">
        <f t="shared" si="18"/>
        <v>27200.791295746785</v>
      </c>
      <c r="AJ25" s="10">
        <f t="shared" si="19"/>
        <v>211000</v>
      </c>
      <c r="AK25" s="10">
        <f t="shared" si="20"/>
        <v>40572350000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LOOKUP(BH20,$AY$3:$BA$3,AY8:BA8)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</v>
      </c>
      <c r="T26" s="2">
        <f t="shared" si="2"/>
        <v>18000</v>
      </c>
      <c r="U26" s="2">
        <f t="shared" si="3"/>
        <v>2000</v>
      </c>
      <c r="V26" s="2">
        <f t="shared" si="4"/>
        <v>200000</v>
      </c>
      <c r="W26" s="2">
        <f t="shared" si="5"/>
        <v>220000.00000000003</v>
      </c>
      <c r="X26" s="2">
        <f t="shared" si="6"/>
        <v>18000</v>
      </c>
      <c r="Y26" s="2">
        <f t="shared" si="7"/>
        <v>55.000000000000007</v>
      </c>
      <c r="Z26" s="2">
        <f t="shared" si="8"/>
        <v>550</v>
      </c>
      <c r="AA26" s="2">
        <f t="shared" si="9"/>
        <v>500</v>
      </c>
      <c r="AB26" s="2">
        <f t="shared" si="10"/>
        <v>25</v>
      </c>
      <c r="AC26" s="2">
        <f t="shared" si="11"/>
        <v>5000</v>
      </c>
      <c r="AD26" s="2">
        <f t="shared" si="0"/>
        <v>500</v>
      </c>
      <c r="AE26" s="13">
        <f t="shared" si="14"/>
        <v>30.282973220543575</v>
      </c>
      <c r="AF26" s="10">
        <f t="shared" si="15"/>
        <v>8.1154192966636594E-3</v>
      </c>
      <c r="AG26" s="10">
        <f t="shared" si="16"/>
        <v>550.0079141568981</v>
      </c>
      <c r="AH26" s="10">
        <f t="shared" si="17"/>
        <v>209000</v>
      </c>
      <c r="AI26" s="10">
        <f t="shared" si="18"/>
        <v>44634.806131650141</v>
      </c>
      <c r="AJ26" s="10">
        <f t="shared" si="19"/>
        <v>229000.00000000003</v>
      </c>
      <c r="AK26" s="10">
        <f t="shared" si="20"/>
        <v>48487340000.000008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LOOKUP(BI20,$AY$3:$BA$3,AY9:BA9)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</v>
      </c>
      <c r="T27" s="2">
        <f t="shared" si="2"/>
        <v>20000</v>
      </c>
      <c r="U27" s="2">
        <f t="shared" si="3"/>
        <v>1800</v>
      </c>
      <c r="V27" s="2">
        <f t="shared" si="4"/>
        <v>200000</v>
      </c>
      <c r="W27" s="2">
        <f t="shared" si="5"/>
        <v>220000.00000000003</v>
      </c>
      <c r="X27" s="2">
        <f t="shared" si="6"/>
        <v>22000</v>
      </c>
      <c r="Y27" s="2">
        <f t="shared" si="7"/>
        <v>45</v>
      </c>
      <c r="Z27" s="2">
        <f t="shared" si="8"/>
        <v>550</v>
      </c>
      <c r="AA27" s="2">
        <f t="shared" si="9"/>
        <v>450</v>
      </c>
      <c r="AB27" s="2">
        <f t="shared" si="10"/>
        <v>25</v>
      </c>
      <c r="AC27" s="2">
        <f t="shared" si="11"/>
        <v>10000</v>
      </c>
      <c r="AD27" s="2">
        <f t="shared" si="0"/>
        <v>750</v>
      </c>
      <c r="AE27" s="13">
        <f t="shared" si="14"/>
        <v>32.275530235126688</v>
      </c>
      <c r="AF27" s="10">
        <f t="shared" si="15"/>
        <v>1.2074643249176729E-2</v>
      </c>
      <c r="AG27" s="10">
        <f t="shared" si="16"/>
        <v>550.00295645810468</v>
      </c>
      <c r="AH27" s="10">
        <f t="shared" si="17"/>
        <v>211000</v>
      </c>
      <c r="AI27" s="10">
        <f t="shared" si="18"/>
        <v>54335.89462129528</v>
      </c>
      <c r="AJ27" s="10">
        <f t="shared" si="19"/>
        <v>231000.00000000003</v>
      </c>
      <c r="AK27" s="10">
        <f t="shared" si="20"/>
        <v>49258140000.000008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LOOKUP(BJ20,$AY$3:$BA$3,AY10:BA10)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</v>
      </c>
      <c r="T28" s="2">
        <f t="shared" si="2"/>
        <v>22000</v>
      </c>
      <c r="U28" s="2">
        <f t="shared" si="3"/>
        <v>2000</v>
      </c>
      <c r="V28" s="2">
        <f t="shared" si="4"/>
        <v>220000.00000000003</v>
      </c>
      <c r="W28" s="2">
        <f t="shared" si="5"/>
        <v>180000</v>
      </c>
      <c r="X28" s="2">
        <f t="shared" si="6"/>
        <v>18000</v>
      </c>
      <c r="Y28" s="2">
        <f t="shared" si="7"/>
        <v>50</v>
      </c>
      <c r="Z28" s="2">
        <f t="shared" si="8"/>
        <v>450</v>
      </c>
      <c r="AA28" s="2">
        <f t="shared" si="9"/>
        <v>500</v>
      </c>
      <c r="AB28" s="2">
        <f t="shared" si="10"/>
        <v>37.5</v>
      </c>
      <c r="AC28" s="2">
        <f t="shared" si="11"/>
        <v>15000</v>
      </c>
      <c r="AD28" s="2">
        <f t="shared" si="0"/>
        <v>750</v>
      </c>
      <c r="AE28" s="13">
        <f t="shared" si="14"/>
        <v>31.265180515196281</v>
      </c>
      <c r="AF28" s="10">
        <f t="shared" si="15"/>
        <v>8.9197224975222991E-3</v>
      </c>
      <c r="AG28" s="10">
        <f t="shared" si="16"/>
        <v>450.00211412839997</v>
      </c>
      <c r="AH28" s="10">
        <f t="shared" si="17"/>
        <v>229000.00000000003</v>
      </c>
      <c r="AI28" s="10">
        <f t="shared" si="18"/>
        <v>66897.918731417245</v>
      </c>
      <c r="AJ28" s="10">
        <f t="shared" si="19"/>
        <v>189000</v>
      </c>
      <c r="AK28" s="10">
        <f t="shared" si="20"/>
        <v>44085650000.000008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LOOKUP(BK20,$AY$3:$BA$3,AY11:BA11)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</v>
      </c>
      <c r="T29" s="2">
        <f t="shared" si="2"/>
        <v>18000</v>
      </c>
      <c r="U29" s="2">
        <f t="shared" si="3"/>
        <v>2200</v>
      </c>
      <c r="V29" s="2">
        <f t="shared" si="4"/>
        <v>180000</v>
      </c>
      <c r="W29" s="2">
        <f t="shared" si="5"/>
        <v>200000</v>
      </c>
      <c r="X29" s="2">
        <f t="shared" si="6"/>
        <v>20000</v>
      </c>
      <c r="Y29" s="2">
        <f t="shared" si="7"/>
        <v>55.000000000000007</v>
      </c>
      <c r="Z29" s="2">
        <f t="shared" si="8"/>
        <v>500</v>
      </c>
      <c r="AA29" s="2">
        <f t="shared" si="9"/>
        <v>550</v>
      </c>
      <c r="AB29" s="2">
        <f t="shared" si="10"/>
        <v>12.5</v>
      </c>
      <c r="AC29" s="2">
        <f t="shared" si="11"/>
        <v>5000</v>
      </c>
      <c r="AD29" s="2">
        <f t="shared" si="0"/>
        <v>750</v>
      </c>
      <c r="AE29" s="13">
        <f t="shared" si="14"/>
        <v>26.982581325972788</v>
      </c>
      <c r="AF29" s="10">
        <f t="shared" si="15"/>
        <v>9.0090090090090072E-3</v>
      </c>
      <c r="AG29" s="10">
        <f t="shared" si="16"/>
        <v>500.00532852852854</v>
      </c>
      <c r="AH29" s="10">
        <f t="shared" si="17"/>
        <v>190000</v>
      </c>
      <c r="AI29" s="10">
        <f t="shared" si="18"/>
        <v>24774.774774774774</v>
      </c>
      <c r="AJ29" s="10">
        <f t="shared" si="19"/>
        <v>210000</v>
      </c>
      <c r="AK29" s="10">
        <f t="shared" si="20"/>
        <v>40197000000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LOOKUP(BL20,$AY$3:$BA$3,AY12:BA12)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</v>
      </c>
      <c r="T30" s="2">
        <f t="shared" si="2"/>
        <v>20000</v>
      </c>
      <c r="U30" s="2">
        <f t="shared" si="3"/>
        <v>2000</v>
      </c>
      <c r="V30" s="2">
        <f t="shared" si="4"/>
        <v>200000</v>
      </c>
      <c r="W30" s="2">
        <f t="shared" si="5"/>
        <v>180000</v>
      </c>
      <c r="X30" s="2">
        <f t="shared" si="6"/>
        <v>18000</v>
      </c>
      <c r="Y30" s="2">
        <f t="shared" si="7"/>
        <v>55.000000000000007</v>
      </c>
      <c r="Z30" s="2">
        <f t="shared" si="8"/>
        <v>500</v>
      </c>
      <c r="AA30" s="2">
        <f t="shared" si="9"/>
        <v>550</v>
      </c>
      <c r="AB30" s="2">
        <f t="shared" si="10"/>
        <v>12.5</v>
      </c>
      <c r="AC30" s="2">
        <f t="shared" si="11"/>
        <v>15000</v>
      </c>
      <c r="AD30" s="2">
        <f t="shared" si="0"/>
        <v>750</v>
      </c>
      <c r="AE30" s="13">
        <f t="shared" si="14"/>
        <v>27.338968447033782</v>
      </c>
      <c r="AF30" s="10">
        <f t="shared" si="15"/>
        <v>1.2074643249176729E-2</v>
      </c>
      <c r="AG30" s="10">
        <f t="shared" si="16"/>
        <v>500.00197097206978</v>
      </c>
      <c r="AH30" s="10">
        <f t="shared" si="17"/>
        <v>209000</v>
      </c>
      <c r="AI30" s="10">
        <f t="shared" si="18"/>
        <v>27167.94731064764</v>
      </c>
      <c r="AJ30" s="10">
        <f t="shared" si="19"/>
        <v>189000</v>
      </c>
      <c r="AK30" s="10">
        <f t="shared" si="20"/>
        <v>39796515000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LOOKUP(BM20,$AY$3:$BA$3,AY13:BA13)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</v>
      </c>
      <c r="T31" s="2">
        <f t="shared" si="2"/>
        <v>22000</v>
      </c>
      <c r="U31" s="2">
        <f t="shared" si="3"/>
        <v>2200</v>
      </c>
      <c r="V31" s="2">
        <f t="shared" si="4"/>
        <v>220000.00000000003</v>
      </c>
      <c r="W31" s="2">
        <f t="shared" si="5"/>
        <v>200000</v>
      </c>
      <c r="X31" s="2">
        <f t="shared" si="6"/>
        <v>20000</v>
      </c>
      <c r="Y31" s="2">
        <f t="shared" si="7"/>
        <v>45</v>
      </c>
      <c r="Z31" s="2">
        <f t="shared" si="8"/>
        <v>550</v>
      </c>
      <c r="AA31" s="2">
        <f t="shared" si="9"/>
        <v>450</v>
      </c>
      <c r="AB31" s="2">
        <f t="shared" si="10"/>
        <v>25</v>
      </c>
      <c r="AC31" s="2">
        <f t="shared" si="11"/>
        <v>5000</v>
      </c>
      <c r="AD31" s="2">
        <f t="shared" si="0"/>
        <v>750</v>
      </c>
      <c r="AE31" s="13">
        <f t="shared" si="14"/>
        <v>31.881247208018738</v>
      </c>
      <c r="AF31" s="10">
        <f t="shared" si="15"/>
        <v>8.9197224975222991E-3</v>
      </c>
      <c r="AG31" s="10">
        <f t="shared" si="16"/>
        <v>550.0063423851999</v>
      </c>
      <c r="AH31" s="10">
        <f t="shared" si="17"/>
        <v>230000.00000000003</v>
      </c>
      <c r="AI31" s="10">
        <f t="shared" si="18"/>
        <v>44598.612487611499</v>
      </c>
      <c r="AJ31" s="10">
        <f t="shared" si="19"/>
        <v>210000</v>
      </c>
      <c r="AK31" s="10">
        <f t="shared" si="20"/>
        <v>48814800000.000008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LOOKUP(BN20,$AY$3:$BA$3,AY14:BA14)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</v>
      </c>
      <c r="T32" s="2">
        <f t="shared" si="2"/>
        <v>18000</v>
      </c>
      <c r="U32" s="2">
        <f t="shared" si="3"/>
        <v>1800</v>
      </c>
      <c r="V32" s="2">
        <f t="shared" si="4"/>
        <v>180000</v>
      </c>
      <c r="W32" s="2">
        <f t="shared" si="5"/>
        <v>220000.00000000003</v>
      </c>
      <c r="X32" s="2">
        <f t="shared" si="6"/>
        <v>22000</v>
      </c>
      <c r="Y32" s="2">
        <f t="shared" si="7"/>
        <v>50</v>
      </c>
      <c r="Z32" s="2">
        <f t="shared" si="8"/>
        <v>450</v>
      </c>
      <c r="AA32" s="2">
        <f t="shared" si="9"/>
        <v>500</v>
      </c>
      <c r="AB32" s="2">
        <f t="shared" si="10"/>
        <v>37.5</v>
      </c>
      <c r="AC32" s="2">
        <f t="shared" si="11"/>
        <v>10000</v>
      </c>
      <c r="AD32" s="2">
        <f t="shared" si="0"/>
        <v>750</v>
      </c>
      <c r="AE32" s="13">
        <f t="shared" si="14"/>
        <v>31.316095169099835</v>
      </c>
      <c r="AF32" s="10">
        <f t="shared" si="15"/>
        <v>9.0090090090090072E-3</v>
      </c>
      <c r="AG32" s="10">
        <f t="shared" si="16"/>
        <v>450.00266426426424</v>
      </c>
      <c r="AH32" s="10">
        <f t="shared" si="17"/>
        <v>191000</v>
      </c>
      <c r="AI32" s="10">
        <f t="shared" si="18"/>
        <v>74324.32432432432</v>
      </c>
      <c r="AJ32" s="10">
        <f t="shared" si="19"/>
        <v>231000.00000000003</v>
      </c>
      <c r="AK32" s="10">
        <f t="shared" si="20"/>
        <v>44933350000.000008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LOOKUP(BO20,$AY$3:$BA$3,AY15:BA15)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</v>
      </c>
      <c r="T33" s="2">
        <f t="shared" si="2"/>
        <v>22000</v>
      </c>
      <c r="U33" s="2">
        <f t="shared" si="3"/>
        <v>2200</v>
      </c>
      <c r="V33" s="2">
        <f t="shared" si="4"/>
        <v>200000</v>
      </c>
      <c r="W33" s="2">
        <f t="shared" si="5"/>
        <v>220000.00000000003</v>
      </c>
      <c r="X33" s="2">
        <f t="shared" si="6"/>
        <v>20000</v>
      </c>
      <c r="Y33" s="2">
        <f t="shared" si="7"/>
        <v>50</v>
      </c>
      <c r="Z33" s="2">
        <f t="shared" si="8"/>
        <v>450</v>
      </c>
      <c r="AA33" s="2">
        <f t="shared" si="9"/>
        <v>500</v>
      </c>
      <c r="AB33" s="2">
        <f t="shared" si="10"/>
        <v>12.5</v>
      </c>
      <c r="AC33" s="2">
        <f t="shared" si="11"/>
        <v>5000</v>
      </c>
      <c r="AD33" s="2">
        <f t="shared" si="0"/>
        <v>750</v>
      </c>
      <c r="AE33" s="13">
        <f t="shared" si="14"/>
        <v>28.292547763454017</v>
      </c>
      <c r="AF33" s="10">
        <f t="shared" si="15"/>
        <v>1.2074643249176729E-2</v>
      </c>
      <c r="AG33" s="10">
        <f t="shared" si="16"/>
        <v>450.00644624954265</v>
      </c>
      <c r="AH33" s="10">
        <f t="shared" si="17"/>
        <v>210000</v>
      </c>
      <c r="AI33" s="10">
        <f t="shared" si="18"/>
        <v>27167.94731064764</v>
      </c>
      <c r="AJ33" s="10">
        <f t="shared" si="19"/>
        <v>230000.00000000003</v>
      </c>
      <c r="AK33" s="10">
        <f t="shared" si="20"/>
        <v>48597000000.000008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LOOKUP(BP20,$AY$3:$BA$3,AY16:BA16)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</v>
      </c>
      <c r="T34" s="2">
        <f t="shared" si="2"/>
        <v>18000</v>
      </c>
      <c r="U34" s="2">
        <f t="shared" si="3"/>
        <v>1800</v>
      </c>
      <c r="V34" s="2">
        <f t="shared" si="4"/>
        <v>220000.00000000003</v>
      </c>
      <c r="W34" s="2">
        <f t="shared" si="5"/>
        <v>180000</v>
      </c>
      <c r="X34" s="2">
        <f t="shared" si="6"/>
        <v>22000</v>
      </c>
      <c r="Y34" s="2">
        <f t="shared" si="7"/>
        <v>55.000000000000007</v>
      </c>
      <c r="Z34" s="2">
        <f t="shared" si="8"/>
        <v>500</v>
      </c>
      <c r="AA34" s="2">
        <f t="shared" si="9"/>
        <v>550</v>
      </c>
      <c r="AB34" s="2">
        <f t="shared" si="10"/>
        <v>25</v>
      </c>
      <c r="AC34" s="2">
        <f t="shared" si="11"/>
        <v>10000</v>
      </c>
      <c r="AD34" s="2">
        <f t="shared" si="0"/>
        <v>750</v>
      </c>
      <c r="AE34" s="13">
        <f t="shared" si="14"/>
        <v>28.534505204919714</v>
      </c>
      <c r="AF34" s="10">
        <f t="shared" si="15"/>
        <v>8.9197224975222991E-3</v>
      </c>
      <c r="AG34" s="10">
        <f t="shared" si="16"/>
        <v>500.0026378592666</v>
      </c>
      <c r="AH34" s="10">
        <f t="shared" si="17"/>
        <v>231000.00000000003</v>
      </c>
      <c r="AI34" s="10">
        <f t="shared" si="18"/>
        <v>44598.612487611499</v>
      </c>
      <c r="AJ34" s="10">
        <f t="shared" si="19"/>
        <v>191000</v>
      </c>
      <c r="AK34" s="10">
        <f t="shared" si="20"/>
        <v>44724460000.000008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</v>
      </c>
      <c r="T35" s="2">
        <f t="shared" si="2"/>
        <v>20000</v>
      </c>
      <c r="U35" s="2">
        <f t="shared" si="3"/>
        <v>2000</v>
      </c>
      <c r="V35" s="2">
        <f t="shared" si="4"/>
        <v>180000</v>
      </c>
      <c r="W35" s="2">
        <f t="shared" si="5"/>
        <v>200000</v>
      </c>
      <c r="X35" s="2">
        <f t="shared" si="6"/>
        <v>18000</v>
      </c>
      <c r="Y35" s="2">
        <f t="shared" si="7"/>
        <v>45</v>
      </c>
      <c r="Z35" s="2">
        <f t="shared" si="8"/>
        <v>550</v>
      </c>
      <c r="AA35" s="2">
        <f t="shared" si="9"/>
        <v>450</v>
      </c>
      <c r="AB35" s="2">
        <f t="shared" si="10"/>
        <v>37.5</v>
      </c>
      <c r="AC35" s="2">
        <f t="shared" si="11"/>
        <v>15000</v>
      </c>
      <c r="AD35" s="2">
        <f t="shared" si="0"/>
        <v>750</v>
      </c>
      <c r="AE35" s="13">
        <f t="shared" si="14"/>
        <v>33.385127427546749</v>
      </c>
      <c r="AF35" s="10">
        <f t="shared" si="15"/>
        <v>9.0090090090090072E-3</v>
      </c>
      <c r="AG35" s="10">
        <f t="shared" si="16"/>
        <v>550.00195395395394</v>
      </c>
      <c r="AH35" s="10">
        <f t="shared" si="17"/>
        <v>189000</v>
      </c>
      <c r="AI35" s="10">
        <f t="shared" si="18"/>
        <v>74324.32432432432</v>
      </c>
      <c r="AJ35" s="10">
        <f t="shared" si="19"/>
        <v>209000</v>
      </c>
      <c r="AK35" s="10">
        <f t="shared" si="20"/>
        <v>40190535000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</v>
      </c>
      <c r="T36" s="2">
        <f t="shared" si="2"/>
        <v>18000</v>
      </c>
      <c r="U36" s="2">
        <f t="shared" si="3"/>
        <v>2000</v>
      </c>
      <c r="V36" s="2">
        <f t="shared" si="4"/>
        <v>220000.00000000003</v>
      </c>
      <c r="W36" s="2">
        <f t="shared" si="5"/>
        <v>200000</v>
      </c>
      <c r="X36" s="2">
        <f t="shared" si="6"/>
        <v>22000</v>
      </c>
      <c r="Y36" s="2">
        <f t="shared" si="7"/>
        <v>45</v>
      </c>
      <c r="Z36" s="2">
        <f t="shared" si="8"/>
        <v>500</v>
      </c>
      <c r="AA36" s="2">
        <f t="shared" si="9"/>
        <v>500</v>
      </c>
      <c r="AB36" s="2">
        <f t="shared" si="10"/>
        <v>37.5</v>
      </c>
      <c r="AC36" s="2">
        <f t="shared" si="11"/>
        <v>5000</v>
      </c>
      <c r="AD36" s="2">
        <f t="shared" si="0"/>
        <v>750</v>
      </c>
      <c r="AE36" s="13">
        <f t="shared" si="14"/>
        <v>31.360988490928886</v>
      </c>
      <c r="AF36" s="10">
        <f t="shared" si="15"/>
        <v>1.2074643249176729E-2</v>
      </c>
      <c r="AG36" s="10">
        <f t="shared" si="16"/>
        <v>500.00537958287595</v>
      </c>
      <c r="AH36" s="10">
        <f t="shared" si="17"/>
        <v>231000.00000000003</v>
      </c>
      <c r="AI36" s="10">
        <f t="shared" si="18"/>
        <v>81503.841931942923</v>
      </c>
      <c r="AJ36" s="10">
        <f t="shared" si="19"/>
        <v>211000</v>
      </c>
      <c r="AK36" s="10">
        <f t="shared" si="20"/>
        <v>49506765000.000008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</v>
      </c>
      <c r="T37" s="2">
        <f t="shared" si="2"/>
        <v>20000</v>
      </c>
      <c r="U37" s="2">
        <f t="shared" si="3"/>
        <v>2200</v>
      </c>
      <c r="V37" s="2">
        <f t="shared" si="4"/>
        <v>180000</v>
      </c>
      <c r="W37" s="2">
        <f t="shared" si="5"/>
        <v>220000.00000000003</v>
      </c>
      <c r="X37" s="2">
        <f t="shared" si="6"/>
        <v>18000</v>
      </c>
      <c r="Y37" s="2">
        <f t="shared" si="7"/>
        <v>50</v>
      </c>
      <c r="Z37" s="2">
        <f t="shared" si="8"/>
        <v>550</v>
      </c>
      <c r="AA37" s="2">
        <f t="shared" si="9"/>
        <v>550</v>
      </c>
      <c r="AB37" s="2">
        <f t="shared" si="10"/>
        <v>12.5</v>
      </c>
      <c r="AC37" s="2">
        <f t="shared" si="11"/>
        <v>10000</v>
      </c>
      <c r="AD37" s="2">
        <f t="shared" si="0"/>
        <v>750</v>
      </c>
      <c r="AE37" s="13">
        <f t="shared" si="14"/>
        <v>26.821208763555841</v>
      </c>
      <c r="AF37" s="10">
        <f t="shared" si="15"/>
        <v>8.9197224975222991E-3</v>
      </c>
      <c r="AG37" s="10">
        <f t="shared" si="16"/>
        <v>550.00290452593322</v>
      </c>
      <c r="AH37" s="10">
        <f t="shared" si="17"/>
        <v>189000</v>
      </c>
      <c r="AI37" s="10">
        <f t="shared" si="18"/>
        <v>22299.30624380575</v>
      </c>
      <c r="AJ37" s="10">
        <f t="shared" si="19"/>
        <v>229000.00000000003</v>
      </c>
      <c r="AK37" s="10">
        <f t="shared" si="20"/>
        <v>43563150000.000008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</v>
      </c>
      <c r="T38" s="2">
        <f t="shared" si="2"/>
        <v>22000</v>
      </c>
      <c r="U38" s="2">
        <f t="shared" si="3"/>
        <v>1800</v>
      </c>
      <c r="V38" s="2">
        <f t="shared" si="4"/>
        <v>200000</v>
      </c>
      <c r="W38" s="2">
        <f t="shared" si="5"/>
        <v>180000</v>
      </c>
      <c r="X38" s="2">
        <f t="shared" si="6"/>
        <v>20000</v>
      </c>
      <c r="Y38" s="2">
        <f t="shared" si="7"/>
        <v>55.000000000000007</v>
      </c>
      <c r="Z38" s="2">
        <f t="shared" si="8"/>
        <v>450</v>
      </c>
      <c r="AA38" s="2">
        <f t="shared" si="9"/>
        <v>450</v>
      </c>
      <c r="AB38" s="2">
        <f t="shared" si="10"/>
        <v>25</v>
      </c>
      <c r="AC38" s="2">
        <f t="shared" si="11"/>
        <v>15000</v>
      </c>
      <c r="AD38" s="2">
        <f t="shared" si="0"/>
        <v>750</v>
      </c>
      <c r="AE38" s="13">
        <f t="shared" si="14"/>
        <v>32.685412017728652</v>
      </c>
      <c r="AF38" s="10">
        <f t="shared" si="15"/>
        <v>9.0090090090090072E-3</v>
      </c>
      <c r="AG38" s="10">
        <f t="shared" si="16"/>
        <v>450.00213173173171</v>
      </c>
      <c r="AH38" s="10">
        <f t="shared" si="17"/>
        <v>210000</v>
      </c>
      <c r="AI38" s="10">
        <f t="shared" si="18"/>
        <v>49549.549549549549</v>
      </c>
      <c r="AJ38" s="10">
        <f t="shared" si="19"/>
        <v>190000</v>
      </c>
      <c r="AK38" s="10">
        <f t="shared" si="20"/>
        <v>40472000000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30.251780785075425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</v>
      </c>
      <c r="T3" s="2">
        <f>LOOKUP(D3,$AY$20:$BA$20,$AY$23:$BA$23)</f>
        <v>1800</v>
      </c>
      <c r="U3" s="2">
        <f>LOOKUP(E3,$AY$20:$BA$20,$AY$24:$BA$24)</f>
        <v>180000</v>
      </c>
      <c r="V3" s="2">
        <f>LOOKUP(F3,$AY$20:$BA$20,$AY$25:$BA$25)</f>
        <v>180000</v>
      </c>
      <c r="W3" s="2">
        <f>LOOKUP(G3,$AY$20:$BA$20,$AY$26:$BA$26)</f>
        <v>180000</v>
      </c>
      <c r="X3" s="2">
        <f>LOOKUP(H3,$AY$20:$BA$20,$AY$27:$BA$27)</f>
        <v>1800</v>
      </c>
      <c r="Y3" s="2">
        <f>LOOKUP(I3,$AY$20:$BA$20,$AY$28:$BA$28)</f>
        <v>450</v>
      </c>
      <c r="Z3" s="2">
        <f>LOOKUP(J3,$AY$20:$BA$20,$AY$29:$BA$29)</f>
        <v>450</v>
      </c>
      <c r="AA3" s="2">
        <f>LOOKUP(K3,$AY$20:$BA$20,$AY$30:$BA$30)</f>
        <v>45</v>
      </c>
      <c r="AB3" s="2">
        <f>LOOKUP(L3,$AY$20:$BA$20,$AY$31:$BA$31)</f>
        <v>250</v>
      </c>
      <c r="AC3" s="2">
        <f>LOOKUP(M3,$AY$20:$BA$20,$AY$32:$BA$32)</f>
        <v>5000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153.58689522793472</v>
      </c>
      <c r="AF3" s="10">
        <f>S3/(R3+S3)</f>
        <v>0.90909090909090906</v>
      </c>
      <c r="AG3" s="10">
        <f>(((R3*S3)/(R3+S3)+T3)/AC3/AD3)+Z3</f>
        <v>450.00274909090911</v>
      </c>
      <c r="AH3" s="10">
        <f>V3+X3*0.5</f>
        <v>180900</v>
      </c>
      <c r="AI3" s="10">
        <f>(R3*S3)*AB3/(R3+S3)</f>
        <v>409090.90909090912</v>
      </c>
      <c r="AJ3" s="10">
        <f>W3+X3*0.5</f>
        <v>180900</v>
      </c>
      <c r="AK3" s="10">
        <f>(AH3+AJ3)*(1+AB3)*Y3+AH3*AJ3</f>
        <v>73590120000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10000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172.10241608541233</v>
      </c>
      <c r="AF4" s="10">
        <f>S4/(R4+S4)</f>
        <v>0.90909090909090906</v>
      </c>
      <c r="AG4" s="10">
        <f>(((R4*S4)/(R4+S4)+T4)/AC4/AD4)+Z4</f>
        <v>500.00152727272729</v>
      </c>
      <c r="AH4" s="10">
        <f>V4+X4*0.5</f>
        <v>201000</v>
      </c>
      <c r="AI4" s="10">
        <f>(R4*S4)*AB4/(R4+S4)</f>
        <v>909090.90909090906</v>
      </c>
      <c r="AJ4" s="10">
        <f>W4+X4*0.5</f>
        <v>201000</v>
      </c>
      <c r="AK4" s="10">
        <f>(AH4+AJ4)*(1+AB4)*Y4+AH4*AJ4</f>
        <v>141102000000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1034643.0539930747</v>
      </c>
      <c r="AQ4" s="22">
        <f>AP4/AO4</f>
        <v>1034643.0539930747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</v>
      </c>
      <c r="T5" s="2">
        <f t="shared" si="2"/>
        <v>2200</v>
      </c>
      <c r="U5" s="2">
        <f t="shared" si="3"/>
        <v>220000.00000000003</v>
      </c>
      <c r="V5" s="2">
        <f t="shared" si="4"/>
        <v>220000.00000000003</v>
      </c>
      <c r="W5" s="2">
        <f t="shared" si="5"/>
        <v>220000.00000000003</v>
      </c>
      <c r="X5" s="2">
        <f t="shared" si="6"/>
        <v>2200</v>
      </c>
      <c r="Y5" s="2">
        <f t="shared" si="7"/>
        <v>550</v>
      </c>
      <c r="Z5" s="2">
        <f t="shared" si="8"/>
        <v>550</v>
      </c>
      <c r="AA5" s="2">
        <f t="shared" si="9"/>
        <v>55.000000000000007</v>
      </c>
      <c r="AB5" s="2">
        <f t="shared" si="10"/>
        <v>750</v>
      </c>
      <c r="AC5" s="2">
        <f t="shared" si="11"/>
        <v>15000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184.46283183519381</v>
      </c>
      <c r="AF5" s="10">
        <f t="shared" ref="AF5:AF38" si="15">S5/(R5+S5)</f>
        <v>0.90909090909090906</v>
      </c>
      <c r="AG5" s="10">
        <f t="shared" ref="AG5:AG38" si="16">(((R5*S5)/(R5+S5)+T5)/AC5/AD5)+Z5</f>
        <v>550.00112000000001</v>
      </c>
      <c r="AH5" s="10">
        <f t="shared" ref="AH5:AH38" si="17">V5+X5*0.5</f>
        <v>221100.00000000003</v>
      </c>
      <c r="AI5" s="10">
        <f t="shared" ref="AI5:AI38" si="18">(R5*S5)*AB5/(R5+S5)</f>
        <v>1500000</v>
      </c>
      <c r="AJ5" s="10">
        <f t="shared" ref="AJ5:AJ38" si="19">W5+X5*0.5</f>
        <v>221100.00000000003</v>
      </c>
      <c r="AK5" s="10">
        <f t="shared" ref="AK5:AK38" si="20">(AH5+AJ5)*(1+AB5)*Y5+AH5*AJ5</f>
        <v>231535920000.00006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5307.320330793038</v>
      </c>
      <c r="AQ5" s="25">
        <f>AP5/AO5</f>
        <v>151.63772373694394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</v>
      </c>
      <c r="T6" s="2">
        <f t="shared" si="2"/>
        <v>1800</v>
      </c>
      <c r="U6" s="2">
        <f t="shared" si="3"/>
        <v>180000</v>
      </c>
      <c r="V6" s="2">
        <f t="shared" si="4"/>
        <v>200000</v>
      </c>
      <c r="W6" s="2">
        <f t="shared" si="5"/>
        <v>200000</v>
      </c>
      <c r="X6" s="2">
        <f t="shared" si="6"/>
        <v>2000</v>
      </c>
      <c r="Y6" s="2">
        <f t="shared" si="7"/>
        <v>500</v>
      </c>
      <c r="Z6" s="2">
        <f t="shared" si="8"/>
        <v>550</v>
      </c>
      <c r="AA6" s="2">
        <f t="shared" si="9"/>
        <v>55.000000000000007</v>
      </c>
      <c r="AB6" s="2">
        <f t="shared" si="10"/>
        <v>750</v>
      </c>
      <c r="AC6" s="2">
        <f t="shared" si="11"/>
        <v>15000</v>
      </c>
      <c r="AD6" s="2">
        <f t="shared" si="0"/>
        <v>250</v>
      </c>
      <c r="AE6" s="13">
        <f t="shared" si="14"/>
        <v>168.67610994010511</v>
      </c>
      <c r="AF6" s="10">
        <f t="shared" si="15"/>
        <v>0.90909090909090906</v>
      </c>
      <c r="AG6" s="10">
        <f t="shared" si="16"/>
        <v>550.00091636363641</v>
      </c>
      <c r="AH6" s="10">
        <f t="shared" si="17"/>
        <v>201000</v>
      </c>
      <c r="AI6" s="10">
        <f t="shared" si="18"/>
        <v>1227272.7272727273</v>
      </c>
      <c r="AJ6" s="10">
        <f t="shared" si="19"/>
        <v>201000</v>
      </c>
      <c r="AK6" s="10">
        <f t="shared" si="20"/>
        <v>191352000000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1039950.3743238677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</v>
      </c>
      <c r="T7" s="2">
        <f t="shared" si="2"/>
        <v>2000</v>
      </c>
      <c r="U7" s="2">
        <f t="shared" si="3"/>
        <v>200000</v>
      </c>
      <c r="V7" s="2">
        <f t="shared" si="4"/>
        <v>220000.00000000003</v>
      </c>
      <c r="W7" s="2">
        <f t="shared" si="5"/>
        <v>220000.00000000003</v>
      </c>
      <c r="X7" s="2">
        <f t="shared" si="6"/>
        <v>2200</v>
      </c>
      <c r="Y7" s="2">
        <f t="shared" si="7"/>
        <v>550</v>
      </c>
      <c r="Z7" s="2">
        <f t="shared" si="8"/>
        <v>450</v>
      </c>
      <c r="AA7" s="2">
        <f t="shared" si="9"/>
        <v>45</v>
      </c>
      <c r="AB7" s="2">
        <f t="shared" si="10"/>
        <v>250</v>
      </c>
      <c r="AC7" s="2">
        <f t="shared" si="11"/>
        <v>5000</v>
      </c>
      <c r="AD7" s="2">
        <f t="shared" si="0"/>
        <v>250</v>
      </c>
      <c r="AE7" s="13">
        <f t="shared" si="14"/>
        <v>160.96928965306734</v>
      </c>
      <c r="AF7" s="10">
        <f t="shared" si="15"/>
        <v>0.90909090909090906</v>
      </c>
      <c r="AG7" s="10">
        <f t="shared" si="16"/>
        <v>450.00305454545452</v>
      </c>
      <c r="AH7" s="10">
        <f t="shared" si="17"/>
        <v>221100.00000000003</v>
      </c>
      <c r="AI7" s="10">
        <f t="shared" si="18"/>
        <v>454545.45454545453</v>
      </c>
      <c r="AJ7" s="10">
        <f t="shared" si="19"/>
        <v>221100.00000000003</v>
      </c>
      <c r="AK7" s="10">
        <f t="shared" si="20"/>
        <v>109930920000.00003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</v>
      </c>
      <c r="T8" s="2">
        <f t="shared" si="2"/>
        <v>2200</v>
      </c>
      <c r="U8" s="2">
        <f t="shared" si="3"/>
        <v>220000.00000000003</v>
      </c>
      <c r="V8" s="2">
        <f t="shared" si="4"/>
        <v>180000</v>
      </c>
      <c r="W8" s="2">
        <f t="shared" si="5"/>
        <v>180000</v>
      </c>
      <c r="X8" s="2">
        <f t="shared" si="6"/>
        <v>1800</v>
      </c>
      <c r="Y8" s="2">
        <f t="shared" si="7"/>
        <v>450</v>
      </c>
      <c r="Z8" s="2">
        <f t="shared" si="8"/>
        <v>500</v>
      </c>
      <c r="AA8" s="2">
        <f t="shared" si="9"/>
        <v>50</v>
      </c>
      <c r="AB8" s="2">
        <f t="shared" si="10"/>
        <v>500</v>
      </c>
      <c r="AC8" s="2">
        <f t="shared" si="11"/>
        <v>10000</v>
      </c>
      <c r="AD8" s="2">
        <f t="shared" si="0"/>
        <v>250</v>
      </c>
      <c r="AE8" s="13">
        <f t="shared" si="14"/>
        <v>176.97678524432629</v>
      </c>
      <c r="AF8" s="10">
        <f t="shared" si="15"/>
        <v>0.90909090909090906</v>
      </c>
      <c r="AG8" s="10">
        <f t="shared" si="16"/>
        <v>500.00168000000002</v>
      </c>
      <c r="AH8" s="10">
        <f t="shared" si="17"/>
        <v>180900</v>
      </c>
      <c r="AI8" s="10">
        <f t="shared" si="18"/>
        <v>1000000</v>
      </c>
      <c r="AJ8" s="10">
        <f t="shared" si="19"/>
        <v>180900</v>
      </c>
      <c r="AK8" s="10">
        <f t="shared" si="20"/>
        <v>114292620000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</v>
      </c>
      <c r="T9" s="2">
        <f t="shared" si="2"/>
        <v>2000</v>
      </c>
      <c r="U9" s="2">
        <f t="shared" si="3"/>
        <v>220000.00000000003</v>
      </c>
      <c r="V9" s="2">
        <f t="shared" si="4"/>
        <v>180000</v>
      </c>
      <c r="W9" s="2">
        <f t="shared" si="5"/>
        <v>200000</v>
      </c>
      <c r="X9" s="2">
        <f t="shared" si="6"/>
        <v>2200</v>
      </c>
      <c r="Y9" s="2">
        <f t="shared" si="7"/>
        <v>550</v>
      </c>
      <c r="Z9" s="2">
        <f t="shared" si="8"/>
        <v>450</v>
      </c>
      <c r="AA9" s="2">
        <f t="shared" si="9"/>
        <v>50</v>
      </c>
      <c r="AB9" s="2">
        <f t="shared" si="10"/>
        <v>500</v>
      </c>
      <c r="AC9" s="2">
        <f t="shared" si="11"/>
        <v>15000</v>
      </c>
      <c r="AD9" s="2">
        <f t="shared" si="0"/>
        <v>250</v>
      </c>
      <c r="AE9" s="13">
        <f t="shared" si="14"/>
        <v>174.99864557669645</v>
      </c>
      <c r="AF9" s="10">
        <f t="shared" si="15"/>
        <v>0.90909090909090906</v>
      </c>
      <c r="AG9" s="10">
        <f t="shared" si="16"/>
        <v>450.00096969696972</v>
      </c>
      <c r="AH9" s="10">
        <f t="shared" si="17"/>
        <v>181100</v>
      </c>
      <c r="AI9" s="10">
        <f t="shared" si="18"/>
        <v>818181.81818181823</v>
      </c>
      <c r="AJ9" s="10">
        <f t="shared" si="19"/>
        <v>201100</v>
      </c>
      <c r="AK9" s="10">
        <f t="shared" si="20"/>
        <v>141734420000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</v>
      </c>
      <c r="T10" s="2">
        <f t="shared" si="2"/>
        <v>2200</v>
      </c>
      <c r="U10" s="2">
        <f t="shared" si="3"/>
        <v>180000</v>
      </c>
      <c r="V10" s="2">
        <f t="shared" si="4"/>
        <v>200000</v>
      </c>
      <c r="W10" s="2">
        <f t="shared" si="5"/>
        <v>220000.00000000003</v>
      </c>
      <c r="X10" s="2">
        <f t="shared" si="6"/>
        <v>1800</v>
      </c>
      <c r="Y10" s="2">
        <f t="shared" si="7"/>
        <v>450</v>
      </c>
      <c r="Z10" s="2">
        <f t="shared" si="8"/>
        <v>500</v>
      </c>
      <c r="AA10" s="2">
        <f t="shared" si="9"/>
        <v>55.000000000000007</v>
      </c>
      <c r="AB10" s="2">
        <f t="shared" si="10"/>
        <v>750</v>
      </c>
      <c r="AC10" s="2">
        <f t="shared" si="11"/>
        <v>5000</v>
      </c>
      <c r="AD10" s="2">
        <f t="shared" si="0"/>
        <v>250</v>
      </c>
      <c r="AE10" s="13">
        <f t="shared" si="14"/>
        <v>177.29094091795704</v>
      </c>
      <c r="AF10" s="10">
        <f t="shared" si="15"/>
        <v>0.90909090909090906</v>
      </c>
      <c r="AG10" s="10">
        <f t="shared" si="16"/>
        <v>500.00321454545457</v>
      </c>
      <c r="AH10" s="10">
        <f t="shared" si="17"/>
        <v>200900</v>
      </c>
      <c r="AI10" s="10">
        <f t="shared" si="18"/>
        <v>1363636.3636363635</v>
      </c>
      <c r="AJ10" s="10">
        <f t="shared" si="19"/>
        <v>220900.00000000003</v>
      </c>
      <c r="AK10" s="10">
        <f t="shared" si="20"/>
        <v>186926120000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</v>
      </c>
      <c r="T11" s="2">
        <f t="shared" si="2"/>
        <v>1800</v>
      </c>
      <c r="U11" s="2">
        <f t="shared" si="3"/>
        <v>200000</v>
      </c>
      <c r="V11" s="2">
        <f t="shared" si="4"/>
        <v>220000.00000000003</v>
      </c>
      <c r="W11" s="2">
        <f t="shared" si="5"/>
        <v>180000</v>
      </c>
      <c r="X11" s="2">
        <f t="shared" si="6"/>
        <v>2000</v>
      </c>
      <c r="Y11" s="2">
        <f t="shared" si="7"/>
        <v>500</v>
      </c>
      <c r="Z11" s="2">
        <f t="shared" si="8"/>
        <v>550</v>
      </c>
      <c r="AA11" s="2">
        <f t="shared" si="9"/>
        <v>45</v>
      </c>
      <c r="AB11" s="2">
        <f t="shared" si="10"/>
        <v>250</v>
      </c>
      <c r="AC11" s="2">
        <f t="shared" si="11"/>
        <v>10000</v>
      </c>
      <c r="AD11" s="2">
        <f t="shared" si="0"/>
        <v>250</v>
      </c>
      <c r="AE11" s="13">
        <f t="shared" si="14"/>
        <v>156.23160033705449</v>
      </c>
      <c r="AF11" s="10">
        <f t="shared" si="15"/>
        <v>0.90909090909090906</v>
      </c>
      <c r="AG11" s="10">
        <f t="shared" si="16"/>
        <v>550.00152000000003</v>
      </c>
      <c r="AH11" s="10">
        <f t="shared" si="17"/>
        <v>221000.00000000003</v>
      </c>
      <c r="AI11" s="10">
        <f t="shared" si="18"/>
        <v>500000</v>
      </c>
      <c r="AJ11" s="10">
        <f t="shared" si="19"/>
        <v>181000</v>
      </c>
      <c r="AK11" s="10">
        <f t="shared" si="20"/>
        <v>90452000000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</v>
      </c>
      <c r="T12" s="2">
        <f t="shared" si="2"/>
        <v>2200</v>
      </c>
      <c r="U12" s="2">
        <f t="shared" si="3"/>
        <v>200000</v>
      </c>
      <c r="V12" s="2">
        <f t="shared" si="4"/>
        <v>180000</v>
      </c>
      <c r="W12" s="2">
        <f t="shared" si="5"/>
        <v>220000.00000000003</v>
      </c>
      <c r="X12" s="2">
        <f t="shared" si="6"/>
        <v>2000</v>
      </c>
      <c r="Y12" s="2">
        <f t="shared" si="7"/>
        <v>550</v>
      </c>
      <c r="Z12" s="2">
        <f t="shared" si="8"/>
        <v>500</v>
      </c>
      <c r="AA12" s="2">
        <f t="shared" si="9"/>
        <v>45</v>
      </c>
      <c r="AB12" s="2">
        <f t="shared" si="10"/>
        <v>750</v>
      </c>
      <c r="AC12" s="2">
        <f t="shared" si="11"/>
        <v>10000</v>
      </c>
      <c r="AD12" s="2">
        <f t="shared" si="0"/>
        <v>250</v>
      </c>
      <c r="AE12" s="13">
        <f t="shared" si="14"/>
        <v>169.98264841885307</v>
      </c>
      <c r="AF12" s="10">
        <f t="shared" si="15"/>
        <v>0.90909090909090906</v>
      </c>
      <c r="AG12" s="10">
        <f t="shared" si="16"/>
        <v>500.00153454545455</v>
      </c>
      <c r="AH12" s="10">
        <f t="shared" si="17"/>
        <v>181000</v>
      </c>
      <c r="AI12" s="10">
        <f t="shared" si="18"/>
        <v>1227272.7272727273</v>
      </c>
      <c r="AJ12" s="10">
        <f t="shared" si="19"/>
        <v>221000.00000000003</v>
      </c>
      <c r="AK12" s="10">
        <f t="shared" si="20"/>
        <v>206047100000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</v>
      </c>
      <c r="T13" s="2">
        <f t="shared" si="2"/>
        <v>1800</v>
      </c>
      <c r="U13" s="2">
        <f t="shared" si="3"/>
        <v>220000.00000000003</v>
      </c>
      <c r="V13" s="2">
        <f t="shared" si="4"/>
        <v>200000</v>
      </c>
      <c r="W13" s="2">
        <f t="shared" si="5"/>
        <v>180000</v>
      </c>
      <c r="X13" s="2">
        <f t="shared" si="6"/>
        <v>2200</v>
      </c>
      <c r="Y13" s="2">
        <f t="shared" si="7"/>
        <v>450</v>
      </c>
      <c r="Z13" s="2">
        <f t="shared" si="8"/>
        <v>550</v>
      </c>
      <c r="AA13" s="2">
        <f t="shared" si="9"/>
        <v>50</v>
      </c>
      <c r="AB13" s="2">
        <f t="shared" si="10"/>
        <v>250</v>
      </c>
      <c r="AC13" s="2">
        <f t="shared" si="11"/>
        <v>15000</v>
      </c>
      <c r="AD13" s="2">
        <f t="shared" si="0"/>
        <v>250</v>
      </c>
      <c r="AE13" s="13">
        <f t="shared" si="14"/>
        <v>150.76990994358562</v>
      </c>
      <c r="AF13" s="10">
        <f t="shared" si="15"/>
        <v>0.90909090909090906</v>
      </c>
      <c r="AG13" s="10">
        <f t="shared" si="16"/>
        <v>550.00096484848484</v>
      </c>
      <c r="AH13" s="10">
        <f t="shared" si="17"/>
        <v>201100</v>
      </c>
      <c r="AI13" s="10">
        <f t="shared" si="18"/>
        <v>454545.45454545453</v>
      </c>
      <c r="AJ13" s="10">
        <f t="shared" si="19"/>
        <v>181100</v>
      </c>
      <c r="AK13" s="10">
        <f t="shared" si="20"/>
        <v>79588700000</v>
      </c>
      <c r="AL13" s="10">
        <f t="shared" si="21"/>
        <v>450.6</v>
      </c>
      <c r="AM13" s="12"/>
      <c r="AN13" s="26" t="s">
        <v>53</v>
      </c>
      <c r="AO13" s="12">
        <f>10*LOG((AP4-AQ5)/AO6/AQ5)</f>
        <v>22.776171341496699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</v>
      </c>
      <c r="T14" s="2">
        <f t="shared" si="2"/>
        <v>2000</v>
      </c>
      <c r="U14" s="2">
        <f t="shared" si="3"/>
        <v>180000</v>
      </c>
      <c r="V14" s="2">
        <f t="shared" si="4"/>
        <v>220000.00000000003</v>
      </c>
      <c r="W14" s="2">
        <f t="shared" si="5"/>
        <v>200000</v>
      </c>
      <c r="X14" s="2">
        <f t="shared" si="6"/>
        <v>1800</v>
      </c>
      <c r="Y14" s="2">
        <f t="shared" si="7"/>
        <v>500</v>
      </c>
      <c r="Z14" s="2">
        <f t="shared" si="8"/>
        <v>450</v>
      </c>
      <c r="AA14" s="2">
        <f t="shared" si="9"/>
        <v>55.000000000000007</v>
      </c>
      <c r="AB14" s="2">
        <f t="shared" si="10"/>
        <v>500</v>
      </c>
      <c r="AC14" s="2">
        <f t="shared" si="11"/>
        <v>5000</v>
      </c>
      <c r="AD14" s="2">
        <f t="shared" si="0"/>
        <v>250</v>
      </c>
      <c r="AE14" s="13">
        <f t="shared" si="14"/>
        <v>189.63764602743689</v>
      </c>
      <c r="AF14" s="10">
        <f t="shared" si="15"/>
        <v>0.90909090909090906</v>
      </c>
      <c r="AG14" s="10">
        <f t="shared" si="16"/>
        <v>450.00319999999999</v>
      </c>
      <c r="AH14" s="10">
        <f t="shared" si="17"/>
        <v>220900.00000000003</v>
      </c>
      <c r="AI14" s="10">
        <f t="shared" si="18"/>
        <v>1000000</v>
      </c>
      <c r="AJ14" s="10">
        <f t="shared" si="19"/>
        <v>200900</v>
      </c>
      <c r="AK14" s="10">
        <f t="shared" si="20"/>
        <v>150039710000</v>
      </c>
      <c r="AL14" s="10">
        <f t="shared" si="21"/>
        <v>500.6</v>
      </c>
      <c r="AM14" s="12"/>
      <c r="AN14" s="26" t="s">
        <v>54</v>
      </c>
      <c r="AO14" s="12">
        <f>10*LOG((AP4-AQ5)/AO6)</f>
        <v>44.584243906749428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</v>
      </c>
      <c r="T15" s="2">
        <f t="shared" si="2"/>
        <v>2200</v>
      </c>
      <c r="U15" s="2">
        <f t="shared" si="3"/>
        <v>180000</v>
      </c>
      <c r="V15" s="2">
        <f t="shared" si="4"/>
        <v>220000.00000000003</v>
      </c>
      <c r="W15" s="2">
        <f t="shared" si="5"/>
        <v>200000</v>
      </c>
      <c r="X15" s="2">
        <f t="shared" si="6"/>
        <v>1800</v>
      </c>
      <c r="Y15" s="2">
        <f t="shared" si="7"/>
        <v>550</v>
      </c>
      <c r="Z15" s="2">
        <f t="shared" si="8"/>
        <v>550</v>
      </c>
      <c r="AA15" s="2">
        <f t="shared" si="9"/>
        <v>50</v>
      </c>
      <c r="AB15" s="2">
        <f t="shared" si="10"/>
        <v>250</v>
      </c>
      <c r="AC15" s="2">
        <f t="shared" si="11"/>
        <v>10000</v>
      </c>
      <c r="AD15" s="2">
        <f t="shared" si="0"/>
        <v>500</v>
      </c>
      <c r="AE15" s="13">
        <f t="shared" si="14"/>
        <v>149.94820462255208</v>
      </c>
      <c r="AF15" s="10">
        <f t="shared" si="15"/>
        <v>0.91743119266055051</v>
      </c>
      <c r="AG15" s="10">
        <f t="shared" si="16"/>
        <v>550.00077027522934</v>
      </c>
      <c r="AH15" s="10">
        <f t="shared" si="17"/>
        <v>220900.00000000003</v>
      </c>
      <c r="AI15" s="10">
        <f t="shared" si="18"/>
        <v>412844.03669724771</v>
      </c>
      <c r="AJ15" s="10">
        <f t="shared" si="19"/>
        <v>200900</v>
      </c>
      <c r="AK15" s="10">
        <f t="shared" si="20"/>
        <v>102608300000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</v>
      </c>
      <c r="T16" s="2">
        <f t="shared" si="2"/>
        <v>1800</v>
      </c>
      <c r="U16" s="2">
        <f t="shared" si="3"/>
        <v>200000</v>
      </c>
      <c r="V16" s="2">
        <f t="shared" si="4"/>
        <v>180000</v>
      </c>
      <c r="W16" s="2">
        <f t="shared" si="5"/>
        <v>220000.00000000003</v>
      </c>
      <c r="X16" s="2">
        <f t="shared" si="6"/>
        <v>2000</v>
      </c>
      <c r="Y16" s="2">
        <f t="shared" si="7"/>
        <v>450</v>
      </c>
      <c r="Z16" s="2">
        <f t="shared" si="8"/>
        <v>450</v>
      </c>
      <c r="AA16" s="2">
        <f t="shared" si="9"/>
        <v>55.000000000000007</v>
      </c>
      <c r="AB16" s="2">
        <f t="shared" si="10"/>
        <v>500</v>
      </c>
      <c r="AC16" s="2">
        <f t="shared" si="11"/>
        <v>15000</v>
      </c>
      <c r="AD16" s="2">
        <f t="shared" si="0"/>
        <v>500</v>
      </c>
      <c r="AE16" s="13">
        <f t="shared" si="14"/>
        <v>177.26291911762752</v>
      </c>
      <c r="AF16" s="10">
        <f t="shared" si="15"/>
        <v>0.91666666666666663</v>
      </c>
      <c r="AG16" s="10">
        <f t="shared" si="16"/>
        <v>450.00048444444445</v>
      </c>
      <c r="AH16" s="10">
        <f t="shared" si="17"/>
        <v>181000</v>
      </c>
      <c r="AI16" s="10">
        <f t="shared" si="18"/>
        <v>916666.66666666663</v>
      </c>
      <c r="AJ16" s="10">
        <f t="shared" si="19"/>
        <v>221000.00000000003</v>
      </c>
      <c r="AK16" s="10">
        <f t="shared" si="20"/>
        <v>130631900000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</v>
      </c>
      <c r="T17" s="2">
        <f t="shared" si="2"/>
        <v>2000</v>
      </c>
      <c r="U17" s="2">
        <f t="shared" si="3"/>
        <v>220000.00000000003</v>
      </c>
      <c r="V17" s="2">
        <f t="shared" si="4"/>
        <v>200000</v>
      </c>
      <c r="W17" s="2">
        <f t="shared" si="5"/>
        <v>180000</v>
      </c>
      <c r="X17" s="2">
        <f t="shared" si="6"/>
        <v>2200</v>
      </c>
      <c r="Y17" s="2">
        <f t="shared" si="7"/>
        <v>500</v>
      </c>
      <c r="Z17" s="2">
        <f t="shared" si="8"/>
        <v>500</v>
      </c>
      <c r="AA17" s="2">
        <f t="shared" si="9"/>
        <v>45</v>
      </c>
      <c r="AB17" s="2">
        <f t="shared" si="10"/>
        <v>750</v>
      </c>
      <c r="AC17" s="2">
        <f t="shared" si="11"/>
        <v>5000</v>
      </c>
      <c r="AD17" s="2">
        <f t="shared" si="0"/>
        <v>500</v>
      </c>
      <c r="AE17" s="13">
        <f t="shared" si="14"/>
        <v>182.21759575720131</v>
      </c>
      <c r="AF17" s="10">
        <f t="shared" si="15"/>
        <v>0.8910891089108911</v>
      </c>
      <c r="AG17" s="10">
        <f t="shared" si="16"/>
        <v>500.00158415841582</v>
      </c>
      <c r="AH17" s="10">
        <f t="shared" si="17"/>
        <v>201100</v>
      </c>
      <c r="AI17" s="10">
        <f t="shared" si="18"/>
        <v>1470297.0297029703</v>
      </c>
      <c r="AJ17" s="10">
        <f t="shared" si="19"/>
        <v>181100</v>
      </c>
      <c r="AK17" s="10">
        <f t="shared" si="20"/>
        <v>179935310000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</v>
      </c>
      <c r="T18" s="2">
        <f t="shared" si="2"/>
        <v>2200</v>
      </c>
      <c r="U18" s="2">
        <f t="shared" si="3"/>
        <v>200000</v>
      </c>
      <c r="V18" s="2">
        <f t="shared" si="4"/>
        <v>180000</v>
      </c>
      <c r="W18" s="2">
        <f t="shared" si="5"/>
        <v>180000</v>
      </c>
      <c r="X18" s="2">
        <f t="shared" si="6"/>
        <v>2200</v>
      </c>
      <c r="Y18" s="2">
        <f t="shared" si="7"/>
        <v>500</v>
      </c>
      <c r="Z18" s="2">
        <f t="shared" si="8"/>
        <v>550</v>
      </c>
      <c r="AA18" s="2">
        <f t="shared" si="9"/>
        <v>55.000000000000007</v>
      </c>
      <c r="AB18" s="2">
        <f t="shared" si="10"/>
        <v>500</v>
      </c>
      <c r="AC18" s="2">
        <f t="shared" si="11"/>
        <v>5000</v>
      </c>
      <c r="AD18" s="2">
        <f t="shared" si="0"/>
        <v>500</v>
      </c>
      <c r="AE18" s="13">
        <f t="shared" si="14"/>
        <v>164.7477285759785</v>
      </c>
      <c r="AF18" s="10">
        <f t="shared" si="15"/>
        <v>0.91743119266055051</v>
      </c>
      <c r="AG18" s="10">
        <f t="shared" si="16"/>
        <v>550.00154055045869</v>
      </c>
      <c r="AH18" s="10">
        <f t="shared" si="17"/>
        <v>181100</v>
      </c>
      <c r="AI18" s="10">
        <f t="shared" si="18"/>
        <v>825688.07339449541</v>
      </c>
      <c r="AJ18" s="10">
        <f t="shared" si="19"/>
        <v>181100</v>
      </c>
      <c r="AK18" s="10">
        <f t="shared" si="20"/>
        <v>123528310000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</v>
      </c>
      <c r="T19" s="2">
        <f t="shared" si="2"/>
        <v>1800</v>
      </c>
      <c r="U19" s="2">
        <f t="shared" si="3"/>
        <v>220000.00000000003</v>
      </c>
      <c r="V19" s="2">
        <f t="shared" si="4"/>
        <v>200000</v>
      </c>
      <c r="W19" s="2">
        <f t="shared" si="5"/>
        <v>200000</v>
      </c>
      <c r="X19" s="2">
        <f t="shared" si="6"/>
        <v>1800</v>
      </c>
      <c r="Y19" s="2">
        <f t="shared" si="7"/>
        <v>550</v>
      </c>
      <c r="Z19" s="2">
        <f t="shared" si="8"/>
        <v>450</v>
      </c>
      <c r="AA19" s="2">
        <f t="shared" si="9"/>
        <v>45</v>
      </c>
      <c r="AB19" s="2">
        <f t="shared" si="10"/>
        <v>750</v>
      </c>
      <c r="AC19" s="2">
        <f t="shared" si="11"/>
        <v>10000</v>
      </c>
      <c r="AD19" s="2">
        <f t="shared" si="0"/>
        <v>500</v>
      </c>
      <c r="AE19" s="13">
        <f t="shared" si="14"/>
        <v>186.08496317444335</v>
      </c>
      <c r="AF19" s="10">
        <f t="shared" si="15"/>
        <v>0.91666666666666663</v>
      </c>
      <c r="AG19" s="10">
        <f t="shared" si="16"/>
        <v>450.00072666666665</v>
      </c>
      <c r="AH19" s="10">
        <f t="shared" si="17"/>
        <v>200900</v>
      </c>
      <c r="AI19" s="10">
        <f t="shared" si="18"/>
        <v>1375000</v>
      </c>
      <c r="AJ19" s="10">
        <f t="shared" si="19"/>
        <v>200900</v>
      </c>
      <c r="AK19" s="10">
        <f t="shared" si="20"/>
        <v>206324300000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</v>
      </c>
      <c r="T20" s="2">
        <f t="shared" si="2"/>
        <v>2000</v>
      </c>
      <c r="U20" s="2">
        <f t="shared" si="3"/>
        <v>180000</v>
      </c>
      <c r="V20" s="2">
        <f t="shared" si="4"/>
        <v>220000.00000000003</v>
      </c>
      <c r="W20" s="2">
        <f t="shared" si="5"/>
        <v>220000.00000000003</v>
      </c>
      <c r="X20" s="2">
        <f t="shared" si="6"/>
        <v>2000</v>
      </c>
      <c r="Y20" s="2">
        <f t="shared" si="7"/>
        <v>450</v>
      </c>
      <c r="Z20" s="2">
        <f t="shared" si="8"/>
        <v>500</v>
      </c>
      <c r="AA20" s="2">
        <f t="shared" si="9"/>
        <v>50</v>
      </c>
      <c r="AB20" s="2">
        <f t="shared" si="10"/>
        <v>250</v>
      </c>
      <c r="AC20" s="2">
        <f t="shared" si="11"/>
        <v>15000</v>
      </c>
      <c r="AD20" s="2">
        <f t="shared" si="0"/>
        <v>500</v>
      </c>
      <c r="AE20" s="13">
        <f t="shared" si="14"/>
        <v>154.82209351944533</v>
      </c>
      <c r="AF20" s="10">
        <f t="shared" si="15"/>
        <v>0.8910891089108911</v>
      </c>
      <c r="AG20" s="10">
        <f t="shared" si="16"/>
        <v>500.00052805280529</v>
      </c>
      <c r="AH20" s="10">
        <f t="shared" si="17"/>
        <v>221000.00000000003</v>
      </c>
      <c r="AI20" s="10">
        <f t="shared" si="18"/>
        <v>490099.00990099012</v>
      </c>
      <c r="AJ20" s="10">
        <f t="shared" si="19"/>
        <v>221000.00000000003</v>
      </c>
      <c r="AK20" s="10">
        <f t="shared" si="20"/>
        <v>98764900000.000031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19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</v>
      </c>
      <c r="T21" s="2">
        <f t="shared" si="2"/>
        <v>1800</v>
      </c>
      <c r="U21" s="2">
        <f t="shared" si="3"/>
        <v>220000.00000000003</v>
      </c>
      <c r="V21" s="2">
        <f t="shared" si="4"/>
        <v>220000.00000000003</v>
      </c>
      <c r="W21" s="2">
        <f t="shared" si="5"/>
        <v>220000.00000000003</v>
      </c>
      <c r="X21" s="2">
        <f t="shared" si="6"/>
        <v>1800</v>
      </c>
      <c r="Y21" s="2">
        <f t="shared" si="7"/>
        <v>500</v>
      </c>
      <c r="Z21" s="2">
        <f t="shared" si="8"/>
        <v>500</v>
      </c>
      <c r="AA21" s="2">
        <f t="shared" si="9"/>
        <v>45</v>
      </c>
      <c r="AB21" s="2">
        <f t="shared" si="10"/>
        <v>500</v>
      </c>
      <c r="AC21" s="2">
        <f t="shared" si="11"/>
        <v>15000</v>
      </c>
      <c r="AD21" s="2">
        <f t="shared" si="0"/>
        <v>500</v>
      </c>
      <c r="AE21" s="13">
        <f t="shared" si="14"/>
        <v>161.69644614772807</v>
      </c>
      <c r="AF21" s="10">
        <f t="shared" si="15"/>
        <v>0.91743119266055051</v>
      </c>
      <c r="AG21" s="10">
        <f t="shared" si="16"/>
        <v>500.00046018348621</v>
      </c>
      <c r="AH21" s="10">
        <f t="shared" si="17"/>
        <v>220900.00000000003</v>
      </c>
      <c r="AI21" s="10">
        <f t="shared" si="18"/>
        <v>825688.07339449541</v>
      </c>
      <c r="AJ21" s="10">
        <f t="shared" si="19"/>
        <v>220900.00000000003</v>
      </c>
      <c r="AK21" s="10">
        <f t="shared" si="20"/>
        <v>159467710000.00003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LOOKUP(BD21,$AY$3:$BA$3,AY4:BA4)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27">
        <v>19</v>
      </c>
      <c r="BD21" s="27">
        <v>1</v>
      </c>
      <c r="BE21" s="27">
        <v>2</v>
      </c>
      <c r="BF21" s="27">
        <v>1</v>
      </c>
      <c r="BG21" s="27">
        <v>3</v>
      </c>
      <c r="BH21" s="27">
        <v>3</v>
      </c>
      <c r="BI21" s="27">
        <v>3</v>
      </c>
      <c r="BJ21" s="27">
        <v>1</v>
      </c>
      <c r="BK21" s="27">
        <v>2</v>
      </c>
      <c r="BL21" s="27">
        <v>2</v>
      </c>
      <c r="BM21" s="27">
        <v>1</v>
      </c>
      <c r="BN21" s="27">
        <v>2</v>
      </c>
      <c r="BO21" s="27">
        <v>3</v>
      </c>
      <c r="BP21" s="27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</v>
      </c>
      <c r="T22" s="2">
        <f t="shared" si="2"/>
        <v>2000</v>
      </c>
      <c r="U22" s="2">
        <f t="shared" si="3"/>
        <v>180000</v>
      </c>
      <c r="V22" s="2">
        <f t="shared" si="4"/>
        <v>180000</v>
      </c>
      <c r="W22" s="2">
        <f t="shared" si="5"/>
        <v>180000</v>
      </c>
      <c r="X22" s="2">
        <f t="shared" si="6"/>
        <v>2000</v>
      </c>
      <c r="Y22" s="2">
        <f t="shared" si="7"/>
        <v>550</v>
      </c>
      <c r="Z22" s="2">
        <f t="shared" si="8"/>
        <v>550</v>
      </c>
      <c r="AA22" s="2">
        <f t="shared" si="9"/>
        <v>50</v>
      </c>
      <c r="AB22" s="2">
        <f t="shared" si="10"/>
        <v>750</v>
      </c>
      <c r="AC22" s="2">
        <f t="shared" si="11"/>
        <v>5000</v>
      </c>
      <c r="AD22" s="2">
        <f t="shared" si="0"/>
        <v>500</v>
      </c>
      <c r="AE22" s="13">
        <f t="shared" si="14"/>
        <v>177.46267967730773</v>
      </c>
      <c r="AF22" s="10">
        <f t="shared" si="15"/>
        <v>0.91666666666666663</v>
      </c>
      <c r="AG22" s="10">
        <f t="shared" si="16"/>
        <v>550.00153333333333</v>
      </c>
      <c r="AH22" s="10">
        <f t="shared" si="17"/>
        <v>181000</v>
      </c>
      <c r="AI22" s="10">
        <f t="shared" si="18"/>
        <v>1375000</v>
      </c>
      <c r="AJ22" s="10">
        <f t="shared" si="19"/>
        <v>181000</v>
      </c>
      <c r="AK22" s="10">
        <f t="shared" si="20"/>
        <v>182285100000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LOOKUP(BE21,$AY$3:$BA$3,AY5:BA5)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</v>
      </c>
      <c r="T23" s="2">
        <f t="shared" si="2"/>
        <v>2200</v>
      </c>
      <c r="U23" s="2">
        <f t="shared" si="3"/>
        <v>200000</v>
      </c>
      <c r="V23" s="2">
        <f t="shared" si="4"/>
        <v>200000</v>
      </c>
      <c r="W23" s="2">
        <f t="shared" si="5"/>
        <v>200000</v>
      </c>
      <c r="X23" s="2">
        <f t="shared" si="6"/>
        <v>2200</v>
      </c>
      <c r="Y23" s="2">
        <f t="shared" si="7"/>
        <v>450</v>
      </c>
      <c r="Z23" s="2">
        <f t="shared" si="8"/>
        <v>450</v>
      </c>
      <c r="AA23" s="2">
        <f t="shared" si="9"/>
        <v>55.000000000000007</v>
      </c>
      <c r="AB23" s="2">
        <f t="shared" si="10"/>
        <v>250</v>
      </c>
      <c r="AC23" s="2">
        <f t="shared" si="11"/>
        <v>10000</v>
      </c>
      <c r="AD23" s="2">
        <f t="shared" si="0"/>
        <v>500</v>
      </c>
      <c r="AE23" s="13">
        <f t="shared" si="14"/>
        <v>165.03606734151427</v>
      </c>
      <c r="AF23" s="10">
        <f t="shared" si="15"/>
        <v>0.8910891089108911</v>
      </c>
      <c r="AG23" s="10">
        <f t="shared" si="16"/>
        <v>450.0008320792079</v>
      </c>
      <c r="AH23" s="10">
        <f t="shared" si="17"/>
        <v>201100</v>
      </c>
      <c r="AI23" s="10">
        <f t="shared" si="18"/>
        <v>490099.00990099012</v>
      </c>
      <c r="AJ23" s="10">
        <f t="shared" si="19"/>
        <v>201100</v>
      </c>
      <c r="AK23" s="10">
        <f t="shared" si="20"/>
        <v>85869700000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LOOKUP(BF21,$AY$3:$BA$3,AY6:BA6)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</v>
      </c>
      <c r="T24" s="2">
        <f t="shared" si="2"/>
        <v>2000</v>
      </c>
      <c r="U24" s="2">
        <f t="shared" si="3"/>
        <v>220000.00000000003</v>
      </c>
      <c r="V24" s="2">
        <f t="shared" si="4"/>
        <v>220000.00000000003</v>
      </c>
      <c r="W24" s="2">
        <f t="shared" si="5"/>
        <v>180000</v>
      </c>
      <c r="X24" s="2">
        <f t="shared" si="6"/>
        <v>2000</v>
      </c>
      <c r="Y24" s="2">
        <f t="shared" si="7"/>
        <v>450</v>
      </c>
      <c r="Z24" s="2">
        <f t="shared" si="8"/>
        <v>450</v>
      </c>
      <c r="AA24" s="2">
        <f t="shared" si="9"/>
        <v>55.000000000000007</v>
      </c>
      <c r="AB24" s="2">
        <f t="shared" si="10"/>
        <v>750</v>
      </c>
      <c r="AC24" s="2">
        <f t="shared" si="11"/>
        <v>10000</v>
      </c>
      <c r="AD24" s="2">
        <f t="shared" si="0"/>
        <v>500</v>
      </c>
      <c r="AE24" s="13">
        <f t="shared" si="14"/>
        <v>181.12355946926581</v>
      </c>
      <c r="AF24" s="10">
        <f t="shared" si="15"/>
        <v>0.91743119266055051</v>
      </c>
      <c r="AG24" s="10">
        <f t="shared" si="16"/>
        <v>450.00073027522933</v>
      </c>
      <c r="AH24" s="10">
        <f t="shared" si="17"/>
        <v>221000.00000000003</v>
      </c>
      <c r="AI24" s="10">
        <f t="shared" si="18"/>
        <v>1238532.1100917431</v>
      </c>
      <c r="AJ24" s="10">
        <f t="shared" si="19"/>
        <v>181000</v>
      </c>
      <c r="AK24" s="10">
        <f t="shared" si="20"/>
        <v>175856900000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LOOKUP(BG21,$AY$3:$BA$3,AY7:BA7)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</v>
      </c>
      <c r="T25" s="2">
        <f t="shared" si="2"/>
        <v>2200</v>
      </c>
      <c r="U25" s="2">
        <f t="shared" si="3"/>
        <v>180000</v>
      </c>
      <c r="V25" s="2">
        <f t="shared" si="4"/>
        <v>180000</v>
      </c>
      <c r="W25" s="2">
        <f t="shared" si="5"/>
        <v>200000</v>
      </c>
      <c r="X25" s="2">
        <f t="shared" si="6"/>
        <v>2200</v>
      </c>
      <c r="Y25" s="2">
        <f t="shared" si="7"/>
        <v>500</v>
      </c>
      <c r="Z25" s="2">
        <f t="shared" si="8"/>
        <v>500</v>
      </c>
      <c r="AA25" s="2">
        <f t="shared" si="9"/>
        <v>45</v>
      </c>
      <c r="AB25" s="2">
        <f t="shared" si="10"/>
        <v>250</v>
      </c>
      <c r="AC25" s="2">
        <f t="shared" si="11"/>
        <v>15000</v>
      </c>
      <c r="AD25" s="2">
        <f t="shared" si="0"/>
        <v>500</v>
      </c>
      <c r="AE25" s="13">
        <f t="shared" si="14"/>
        <v>156.01194193141612</v>
      </c>
      <c r="AF25" s="10">
        <f t="shared" si="15"/>
        <v>0.91666666666666663</v>
      </c>
      <c r="AG25" s="10">
        <f t="shared" si="16"/>
        <v>500.00053777777777</v>
      </c>
      <c r="AH25" s="10">
        <f t="shared" si="17"/>
        <v>181100</v>
      </c>
      <c r="AI25" s="10">
        <f t="shared" si="18"/>
        <v>458333.33333333331</v>
      </c>
      <c r="AJ25" s="10">
        <f t="shared" si="19"/>
        <v>201100</v>
      </c>
      <c r="AK25" s="10">
        <f t="shared" si="20"/>
        <v>84385310000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LOOKUP(BH21,$AY$3:$BA$3,AY8:BA8)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</v>
      </c>
      <c r="T26" s="2">
        <f t="shared" si="2"/>
        <v>1800</v>
      </c>
      <c r="U26" s="2">
        <f t="shared" si="3"/>
        <v>200000</v>
      </c>
      <c r="V26" s="2">
        <f t="shared" si="4"/>
        <v>200000</v>
      </c>
      <c r="W26" s="2">
        <f t="shared" si="5"/>
        <v>220000.00000000003</v>
      </c>
      <c r="X26" s="2">
        <f t="shared" si="6"/>
        <v>1800</v>
      </c>
      <c r="Y26" s="2">
        <f t="shared" si="7"/>
        <v>550</v>
      </c>
      <c r="Z26" s="2">
        <f t="shared" si="8"/>
        <v>550</v>
      </c>
      <c r="AA26" s="2">
        <f t="shared" si="9"/>
        <v>50</v>
      </c>
      <c r="AB26" s="2">
        <f t="shared" si="10"/>
        <v>500</v>
      </c>
      <c r="AC26" s="2">
        <f t="shared" si="11"/>
        <v>5000</v>
      </c>
      <c r="AD26" s="2">
        <f t="shared" si="0"/>
        <v>500</v>
      </c>
      <c r="AE26" s="13">
        <f t="shared" si="14"/>
        <v>172.57432987517188</v>
      </c>
      <c r="AF26" s="10">
        <f t="shared" si="15"/>
        <v>0.8910891089108911</v>
      </c>
      <c r="AG26" s="10">
        <f t="shared" si="16"/>
        <v>550.00150415841586</v>
      </c>
      <c r="AH26" s="10">
        <f t="shared" si="17"/>
        <v>200900</v>
      </c>
      <c r="AI26" s="10">
        <f t="shared" si="18"/>
        <v>980198.01980198023</v>
      </c>
      <c r="AJ26" s="10">
        <f t="shared" si="19"/>
        <v>220900.00000000003</v>
      </c>
      <c r="AK26" s="10">
        <f t="shared" si="20"/>
        <v>160605800000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LOOKUP(BI21,$AY$3:$BA$3,AY9:BA9)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</v>
      </c>
      <c r="T27" s="2">
        <f t="shared" si="2"/>
        <v>2000</v>
      </c>
      <c r="U27" s="2">
        <f t="shared" si="3"/>
        <v>180000</v>
      </c>
      <c r="V27" s="2">
        <f t="shared" si="4"/>
        <v>200000</v>
      </c>
      <c r="W27" s="2">
        <f t="shared" si="5"/>
        <v>220000.00000000003</v>
      </c>
      <c r="X27" s="2">
        <f t="shared" si="6"/>
        <v>2200</v>
      </c>
      <c r="Y27" s="2">
        <f t="shared" si="7"/>
        <v>450</v>
      </c>
      <c r="Z27" s="2">
        <f t="shared" si="8"/>
        <v>550</v>
      </c>
      <c r="AA27" s="2">
        <f t="shared" si="9"/>
        <v>45</v>
      </c>
      <c r="AB27" s="2">
        <f t="shared" si="10"/>
        <v>500</v>
      </c>
      <c r="AC27" s="2">
        <f t="shared" si="11"/>
        <v>10000</v>
      </c>
      <c r="AD27" s="2">
        <f t="shared" si="0"/>
        <v>750</v>
      </c>
      <c r="AE27" s="13">
        <f t="shared" si="14"/>
        <v>154.82290374993968</v>
      </c>
      <c r="AF27" s="10">
        <f t="shared" si="15"/>
        <v>0.92436974789915971</v>
      </c>
      <c r="AG27" s="10">
        <f t="shared" si="16"/>
        <v>550.00048851540612</v>
      </c>
      <c r="AH27" s="10">
        <f t="shared" si="17"/>
        <v>201100</v>
      </c>
      <c r="AI27" s="10">
        <f t="shared" si="18"/>
        <v>831932.77310924372</v>
      </c>
      <c r="AJ27" s="10">
        <f t="shared" si="19"/>
        <v>221100.00000000003</v>
      </c>
      <c r="AK27" s="10">
        <f t="shared" si="20"/>
        <v>139648200000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LOOKUP(BJ21,$AY$3:$BA$3,AY10:BA10)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</v>
      </c>
      <c r="T28" s="2">
        <f t="shared" si="2"/>
        <v>2200</v>
      </c>
      <c r="U28" s="2">
        <f t="shared" si="3"/>
        <v>200000</v>
      </c>
      <c r="V28" s="2">
        <f t="shared" si="4"/>
        <v>220000.00000000003</v>
      </c>
      <c r="W28" s="2">
        <f t="shared" si="5"/>
        <v>180000</v>
      </c>
      <c r="X28" s="2">
        <f t="shared" si="6"/>
        <v>1800</v>
      </c>
      <c r="Y28" s="2">
        <f t="shared" si="7"/>
        <v>500</v>
      </c>
      <c r="Z28" s="2">
        <f t="shared" si="8"/>
        <v>450</v>
      </c>
      <c r="AA28" s="2">
        <f t="shared" si="9"/>
        <v>50</v>
      </c>
      <c r="AB28" s="2">
        <f t="shared" si="10"/>
        <v>750</v>
      </c>
      <c r="AC28" s="2">
        <f t="shared" si="11"/>
        <v>15000</v>
      </c>
      <c r="AD28" s="2">
        <f t="shared" si="0"/>
        <v>750</v>
      </c>
      <c r="AE28" s="13">
        <f t="shared" si="14"/>
        <v>187.58665442133594</v>
      </c>
      <c r="AF28" s="10">
        <f t="shared" si="15"/>
        <v>0.9</v>
      </c>
      <c r="AG28" s="10">
        <f t="shared" si="16"/>
        <v>450.00035555555553</v>
      </c>
      <c r="AH28" s="10">
        <f t="shared" si="17"/>
        <v>220900.00000000003</v>
      </c>
      <c r="AI28" s="10">
        <f t="shared" si="18"/>
        <v>1350000</v>
      </c>
      <c r="AJ28" s="10">
        <f t="shared" si="19"/>
        <v>180900</v>
      </c>
      <c r="AK28" s="10">
        <f t="shared" si="20"/>
        <v>190836710000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LOOKUP(BK21,$AY$3:$BA$3,AY11:BA11)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</v>
      </c>
      <c r="T29" s="2">
        <f t="shared" si="2"/>
        <v>1800</v>
      </c>
      <c r="U29" s="2">
        <f t="shared" si="3"/>
        <v>220000.00000000003</v>
      </c>
      <c r="V29" s="2">
        <f t="shared" si="4"/>
        <v>180000</v>
      </c>
      <c r="W29" s="2">
        <f t="shared" si="5"/>
        <v>200000</v>
      </c>
      <c r="X29" s="2">
        <f t="shared" si="6"/>
        <v>2000</v>
      </c>
      <c r="Y29" s="2">
        <f t="shared" si="7"/>
        <v>550</v>
      </c>
      <c r="Z29" s="2">
        <f t="shared" si="8"/>
        <v>500</v>
      </c>
      <c r="AA29" s="2">
        <f t="shared" si="9"/>
        <v>55.000000000000007</v>
      </c>
      <c r="AB29" s="2">
        <f t="shared" si="10"/>
        <v>250</v>
      </c>
      <c r="AC29" s="2">
        <f t="shared" si="11"/>
        <v>5000</v>
      </c>
      <c r="AD29" s="2">
        <f t="shared" si="0"/>
        <v>750</v>
      </c>
      <c r="AE29" s="13">
        <f t="shared" si="14"/>
        <v>168.60722449467178</v>
      </c>
      <c r="AF29" s="10">
        <f t="shared" si="15"/>
        <v>0.90090090090090091</v>
      </c>
      <c r="AG29" s="10">
        <f t="shared" si="16"/>
        <v>500.00100852852853</v>
      </c>
      <c r="AH29" s="10">
        <f t="shared" si="17"/>
        <v>181000</v>
      </c>
      <c r="AI29" s="10">
        <f t="shared" si="18"/>
        <v>495495.4954954955</v>
      </c>
      <c r="AJ29" s="10">
        <f t="shared" si="19"/>
        <v>201000</v>
      </c>
      <c r="AK29" s="10">
        <f t="shared" si="20"/>
        <v>89116100000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LOOKUP(BL21,$AY$3:$BA$3,AY12:BA12)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</v>
      </c>
      <c r="T30" s="2">
        <f t="shared" si="2"/>
        <v>2000</v>
      </c>
      <c r="U30" s="2">
        <f t="shared" si="3"/>
        <v>200000</v>
      </c>
      <c r="V30" s="2">
        <f t="shared" si="4"/>
        <v>200000</v>
      </c>
      <c r="W30" s="2">
        <f t="shared" si="5"/>
        <v>180000</v>
      </c>
      <c r="X30" s="2">
        <f t="shared" si="6"/>
        <v>1800</v>
      </c>
      <c r="Y30" s="2">
        <f t="shared" si="7"/>
        <v>550</v>
      </c>
      <c r="Z30" s="2">
        <f t="shared" si="8"/>
        <v>500</v>
      </c>
      <c r="AA30" s="2">
        <f t="shared" si="9"/>
        <v>55.000000000000007</v>
      </c>
      <c r="AB30" s="2">
        <f t="shared" si="10"/>
        <v>250</v>
      </c>
      <c r="AC30" s="2">
        <f t="shared" si="11"/>
        <v>15000</v>
      </c>
      <c r="AD30" s="2">
        <f t="shared" si="0"/>
        <v>750</v>
      </c>
      <c r="AE30" s="13">
        <f t="shared" si="14"/>
        <v>159.21197942359402</v>
      </c>
      <c r="AF30" s="10">
        <f t="shared" si="15"/>
        <v>0.92436974789915971</v>
      </c>
      <c r="AG30" s="10">
        <f t="shared" si="16"/>
        <v>500.00032567693745</v>
      </c>
      <c r="AH30" s="10">
        <f t="shared" si="17"/>
        <v>200900</v>
      </c>
      <c r="AI30" s="10">
        <f t="shared" si="18"/>
        <v>415966.38655462186</v>
      </c>
      <c r="AJ30" s="10">
        <f t="shared" si="19"/>
        <v>180900</v>
      </c>
      <c r="AK30" s="10">
        <f t="shared" si="20"/>
        <v>89050300000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LOOKUP(BM21,$AY$3:$BA$3,AY13:BA13)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</v>
      </c>
      <c r="T31" s="2">
        <f t="shared" si="2"/>
        <v>2200</v>
      </c>
      <c r="U31" s="2">
        <f t="shared" si="3"/>
        <v>220000.00000000003</v>
      </c>
      <c r="V31" s="2">
        <f t="shared" si="4"/>
        <v>220000.00000000003</v>
      </c>
      <c r="W31" s="2">
        <f t="shared" si="5"/>
        <v>200000</v>
      </c>
      <c r="X31" s="2">
        <f t="shared" si="6"/>
        <v>2000</v>
      </c>
      <c r="Y31" s="2">
        <f t="shared" si="7"/>
        <v>450</v>
      </c>
      <c r="Z31" s="2">
        <f t="shared" si="8"/>
        <v>550</v>
      </c>
      <c r="AA31" s="2">
        <f t="shared" si="9"/>
        <v>45</v>
      </c>
      <c r="AB31" s="2">
        <f t="shared" si="10"/>
        <v>500</v>
      </c>
      <c r="AC31" s="2">
        <f t="shared" si="11"/>
        <v>5000</v>
      </c>
      <c r="AD31" s="2">
        <f t="shared" si="0"/>
        <v>750</v>
      </c>
      <c r="AE31" s="13">
        <f t="shared" si="14"/>
        <v>159.75216885832413</v>
      </c>
      <c r="AF31" s="10">
        <f t="shared" si="15"/>
        <v>0.9</v>
      </c>
      <c r="AG31" s="10">
        <f t="shared" si="16"/>
        <v>550.0010666666667</v>
      </c>
      <c r="AH31" s="10">
        <f t="shared" si="17"/>
        <v>221000.00000000003</v>
      </c>
      <c r="AI31" s="10">
        <f t="shared" si="18"/>
        <v>900000</v>
      </c>
      <c r="AJ31" s="10">
        <f t="shared" si="19"/>
        <v>201000</v>
      </c>
      <c r="AK31" s="10">
        <f t="shared" si="20"/>
        <v>139560900000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LOOKUP(BN21,$AY$3:$BA$3,AY14:BA14)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</v>
      </c>
      <c r="T32" s="2">
        <f t="shared" si="2"/>
        <v>1800</v>
      </c>
      <c r="U32" s="2">
        <f t="shared" si="3"/>
        <v>180000</v>
      </c>
      <c r="V32" s="2">
        <f t="shared" si="4"/>
        <v>180000</v>
      </c>
      <c r="W32" s="2">
        <f t="shared" si="5"/>
        <v>220000.00000000003</v>
      </c>
      <c r="X32" s="2">
        <f t="shared" si="6"/>
        <v>2200</v>
      </c>
      <c r="Y32" s="2">
        <f t="shared" si="7"/>
        <v>500</v>
      </c>
      <c r="Z32" s="2">
        <f t="shared" si="8"/>
        <v>450</v>
      </c>
      <c r="AA32" s="2">
        <f t="shared" si="9"/>
        <v>50</v>
      </c>
      <c r="AB32" s="2">
        <f t="shared" si="10"/>
        <v>750</v>
      </c>
      <c r="AC32" s="2">
        <f t="shared" si="11"/>
        <v>10000</v>
      </c>
      <c r="AD32" s="2">
        <f t="shared" si="0"/>
        <v>750</v>
      </c>
      <c r="AE32" s="13">
        <f t="shared" si="14"/>
        <v>191.59217167048095</v>
      </c>
      <c r="AF32" s="10">
        <f t="shared" si="15"/>
        <v>0.90090090090090091</v>
      </c>
      <c r="AG32" s="10">
        <f t="shared" si="16"/>
        <v>450.00050426426424</v>
      </c>
      <c r="AH32" s="10">
        <f t="shared" si="17"/>
        <v>181100</v>
      </c>
      <c r="AI32" s="10">
        <f t="shared" si="18"/>
        <v>1486486.4864864864</v>
      </c>
      <c r="AJ32" s="10">
        <f t="shared" si="19"/>
        <v>221100.00000000003</v>
      </c>
      <c r="AK32" s="10">
        <f t="shared" si="20"/>
        <v>191067310000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LOOKUP(BO21,$AY$3:$BA$3,AY15:BA15)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</v>
      </c>
      <c r="T33" s="2">
        <f t="shared" si="2"/>
        <v>2200</v>
      </c>
      <c r="U33" s="2">
        <f t="shared" si="3"/>
        <v>220000.00000000003</v>
      </c>
      <c r="V33" s="2">
        <f t="shared" si="4"/>
        <v>200000</v>
      </c>
      <c r="W33" s="2">
        <f t="shared" si="5"/>
        <v>220000.00000000003</v>
      </c>
      <c r="X33" s="2">
        <f t="shared" si="6"/>
        <v>2000</v>
      </c>
      <c r="Y33" s="2">
        <f t="shared" si="7"/>
        <v>500</v>
      </c>
      <c r="Z33" s="2">
        <f t="shared" si="8"/>
        <v>450</v>
      </c>
      <c r="AA33" s="2">
        <f t="shared" si="9"/>
        <v>50</v>
      </c>
      <c r="AB33" s="2">
        <f t="shared" si="10"/>
        <v>250</v>
      </c>
      <c r="AC33" s="2">
        <f t="shared" si="11"/>
        <v>5000</v>
      </c>
      <c r="AD33" s="2">
        <f t="shared" si="0"/>
        <v>750</v>
      </c>
      <c r="AE33" s="13">
        <f t="shared" si="14"/>
        <v>156.14391970783157</v>
      </c>
      <c r="AF33" s="10">
        <f t="shared" si="15"/>
        <v>0.92436974789915971</v>
      </c>
      <c r="AG33" s="10">
        <f t="shared" si="16"/>
        <v>450.00103036414566</v>
      </c>
      <c r="AH33" s="10">
        <f t="shared" si="17"/>
        <v>201000</v>
      </c>
      <c r="AI33" s="10">
        <f t="shared" si="18"/>
        <v>415966.38655462186</v>
      </c>
      <c r="AJ33" s="10">
        <f t="shared" si="19"/>
        <v>221000.00000000003</v>
      </c>
      <c r="AK33" s="10">
        <f t="shared" si="20"/>
        <v>97382000000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LOOKUP(BP21,$AY$3:$BA$3,AY16:BA16)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</v>
      </c>
      <c r="T34" s="2">
        <f t="shared" si="2"/>
        <v>1800</v>
      </c>
      <c r="U34" s="2">
        <f t="shared" si="3"/>
        <v>180000</v>
      </c>
      <c r="V34" s="2">
        <f t="shared" si="4"/>
        <v>220000.00000000003</v>
      </c>
      <c r="W34" s="2">
        <f t="shared" si="5"/>
        <v>180000</v>
      </c>
      <c r="X34" s="2">
        <f t="shared" si="6"/>
        <v>2200</v>
      </c>
      <c r="Y34" s="2">
        <f t="shared" si="7"/>
        <v>550</v>
      </c>
      <c r="Z34" s="2">
        <f t="shared" si="8"/>
        <v>500</v>
      </c>
      <c r="AA34" s="2">
        <f t="shared" si="9"/>
        <v>55.000000000000007</v>
      </c>
      <c r="AB34" s="2">
        <f t="shared" si="10"/>
        <v>500</v>
      </c>
      <c r="AC34" s="2">
        <f t="shared" si="11"/>
        <v>10000</v>
      </c>
      <c r="AD34" s="2">
        <f t="shared" si="0"/>
        <v>750</v>
      </c>
      <c r="AE34" s="13">
        <f t="shared" si="14"/>
        <v>179.132536270581</v>
      </c>
      <c r="AF34" s="10">
        <f t="shared" si="15"/>
        <v>0.9</v>
      </c>
      <c r="AG34" s="10">
        <f t="shared" si="16"/>
        <v>500.00047999999998</v>
      </c>
      <c r="AH34" s="10">
        <f t="shared" si="17"/>
        <v>221100.00000000003</v>
      </c>
      <c r="AI34" s="10">
        <f t="shared" si="18"/>
        <v>900000</v>
      </c>
      <c r="AJ34" s="10">
        <f t="shared" si="19"/>
        <v>181100</v>
      </c>
      <c r="AK34" s="10">
        <f t="shared" si="20"/>
        <v>150867420000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</v>
      </c>
      <c r="T35" s="2">
        <f t="shared" si="2"/>
        <v>2000</v>
      </c>
      <c r="U35" s="2">
        <f t="shared" si="3"/>
        <v>200000</v>
      </c>
      <c r="V35" s="2">
        <f t="shared" si="4"/>
        <v>180000</v>
      </c>
      <c r="W35" s="2">
        <f t="shared" si="5"/>
        <v>200000</v>
      </c>
      <c r="X35" s="2">
        <f t="shared" si="6"/>
        <v>1800</v>
      </c>
      <c r="Y35" s="2">
        <f t="shared" si="7"/>
        <v>450</v>
      </c>
      <c r="Z35" s="2">
        <f t="shared" si="8"/>
        <v>550</v>
      </c>
      <c r="AA35" s="2">
        <f t="shared" si="9"/>
        <v>45</v>
      </c>
      <c r="AB35" s="2">
        <f t="shared" si="10"/>
        <v>750</v>
      </c>
      <c r="AC35" s="2">
        <f t="shared" si="11"/>
        <v>15000</v>
      </c>
      <c r="AD35" s="2">
        <f t="shared" si="0"/>
        <v>750</v>
      </c>
      <c r="AE35" s="13">
        <f t="shared" si="14"/>
        <v>172.06135801724892</v>
      </c>
      <c r="AF35" s="10">
        <f t="shared" si="15"/>
        <v>0.90090090090090091</v>
      </c>
      <c r="AG35" s="10">
        <f t="shared" si="16"/>
        <v>550.000353953954</v>
      </c>
      <c r="AH35" s="10">
        <f t="shared" si="17"/>
        <v>180900</v>
      </c>
      <c r="AI35" s="10">
        <f t="shared" si="18"/>
        <v>1486486.4864864864</v>
      </c>
      <c r="AJ35" s="10">
        <f t="shared" si="19"/>
        <v>200900</v>
      </c>
      <c r="AK35" s="10">
        <f t="shared" si="20"/>
        <v>165372120000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</v>
      </c>
      <c r="T36" s="2">
        <f t="shared" si="2"/>
        <v>1800</v>
      </c>
      <c r="U36" s="2">
        <f t="shared" si="3"/>
        <v>200000</v>
      </c>
      <c r="V36" s="2">
        <f t="shared" si="4"/>
        <v>220000.00000000003</v>
      </c>
      <c r="W36" s="2">
        <f t="shared" si="5"/>
        <v>200000</v>
      </c>
      <c r="X36" s="2">
        <f t="shared" si="6"/>
        <v>2200</v>
      </c>
      <c r="Y36" s="2">
        <f t="shared" si="7"/>
        <v>450</v>
      </c>
      <c r="Z36" s="2">
        <f t="shared" si="8"/>
        <v>500</v>
      </c>
      <c r="AA36" s="2">
        <f t="shared" si="9"/>
        <v>50</v>
      </c>
      <c r="AB36" s="2">
        <f t="shared" si="10"/>
        <v>750</v>
      </c>
      <c r="AC36" s="2">
        <f t="shared" si="11"/>
        <v>5000</v>
      </c>
      <c r="AD36" s="2">
        <f t="shared" si="0"/>
        <v>750</v>
      </c>
      <c r="AE36" s="13">
        <f t="shared" si="14"/>
        <v>170.00629317789912</v>
      </c>
      <c r="AF36" s="10">
        <f t="shared" si="15"/>
        <v>0.92436974789915971</v>
      </c>
      <c r="AG36" s="10">
        <f t="shared" si="16"/>
        <v>500.00092369747898</v>
      </c>
      <c r="AH36" s="10">
        <f t="shared" si="17"/>
        <v>221100.00000000003</v>
      </c>
      <c r="AI36" s="10">
        <f t="shared" si="18"/>
        <v>1247899.1596638656</v>
      </c>
      <c r="AJ36" s="10">
        <f t="shared" si="19"/>
        <v>201100</v>
      </c>
      <c r="AK36" s="10">
        <f t="shared" si="20"/>
        <v>187145700000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</v>
      </c>
      <c r="T37" s="2">
        <f t="shared" si="2"/>
        <v>2000</v>
      </c>
      <c r="U37" s="2">
        <f t="shared" si="3"/>
        <v>220000.00000000003</v>
      </c>
      <c r="V37" s="2">
        <f t="shared" si="4"/>
        <v>180000</v>
      </c>
      <c r="W37" s="2">
        <f t="shared" si="5"/>
        <v>220000.00000000003</v>
      </c>
      <c r="X37" s="2">
        <f t="shared" si="6"/>
        <v>1800</v>
      </c>
      <c r="Y37" s="2">
        <f t="shared" si="7"/>
        <v>500</v>
      </c>
      <c r="Z37" s="2">
        <f t="shared" si="8"/>
        <v>550</v>
      </c>
      <c r="AA37" s="2">
        <f t="shared" si="9"/>
        <v>55.000000000000007</v>
      </c>
      <c r="AB37" s="2">
        <f t="shared" si="10"/>
        <v>250</v>
      </c>
      <c r="AC37" s="2">
        <f t="shared" si="11"/>
        <v>10000</v>
      </c>
      <c r="AD37" s="2">
        <f t="shared" si="0"/>
        <v>750</v>
      </c>
      <c r="AE37" s="13">
        <f t="shared" si="14"/>
        <v>152.81309522141393</v>
      </c>
      <c r="AF37" s="10">
        <f t="shared" si="15"/>
        <v>0.9</v>
      </c>
      <c r="AG37" s="10">
        <f t="shared" si="16"/>
        <v>550.00050666666664</v>
      </c>
      <c r="AH37" s="10">
        <f t="shared" si="17"/>
        <v>180900</v>
      </c>
      <c r="AI37" s="10">
        <f t="shared" si="18"/>
        <v>450000</v>
      </c>
      <c r="AJ37" s="10">
        <f t="shared" si="19"/>
        <v>220900.00000000003</v>
      </c>
      <c r="AK37" s="10">
        <f t="shared" si="20"/>
        <v>90386710000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</v>
      </c>
      <c r="T38" s="2">
        <f t="shared" si="2"/>
        <v>2200</v>
      </c>
      <c r="U38" s="2">
        <f t="shared" si="3"/>
        <v>180000</v>
      </c>
      <c r="V38" s="2">
        <f t="shared" si="4"/>
        <v>200000</v>
      </c>
      <c r="W38" s="2">
        <f t="shared" si="5"/>
        <v>180000</v>
      </c>
      <c r="X38" s="2">
        <f t="shared" si="6"/>
        <v>2000</v>
      </c>
      <c r="Y38" s="2">
        <f t="shared" si="7"/>
        <v>550</v>
      </c>
      <c r="Z38" s="2">
        <f t="shared" si="8"/>
        <v>450</v>
      </c>
      <c r="AA38" s="2">
        <f t="shared" si="9"/>
        <v>45</v>
      </c>
      <c r="AB38" s="2">
        <f t="shared" si="10"/>
        <v>500</v>
      </c>
      <c r="AC38" s="2">
        <f t="shared" si="11"/>
        <v>15000</v>
      </c>
      <c r="AD38" s="2">
        <f t="shared" si="0"/>
        <v>750</v>
      </c>
      <c r="AE38" s="13">
        <f t="shared" si="14"/>
        <v>186.63976426452396</v>
      </c>
      <c r="AF38" s="10">
        <f t="shared" si="15"/>
        <v>0.90090090090090091</v>
      </c>
      <c r="AG38" s="10">
        <f t="shared" si="16"/>
        <v>450.00037173173172</v>
      </c>
      <c r="AH38" s="10">
        <f t="shared" si="17"/>
        <v>201000</v>
      </c>
      <c r="AI38" s="10">
        <f t="shared" si="18"/>
        <v>990990.99099099101</v>
      </c>
      <c r="AJ38" s="10">
        <f t="shared" si="19"/>
        <v>181000</v>
      </c>
      <c r="AK38" s="10">
        <f t="shared" si="20"/>
        <v>141641100000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169.52900882486443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180000</v>
      </c>
      <c r="T3" s="2">
        <f>LOOKUP(D3,$AY$20:$BA$20,$AY$23:$BA$23)</f>
        <v>18000</v>
      </c>
      <c r="U3" s="2">
        <f>LOOKUP(E3,$AY$20:$BA$20,$AY$24:$BA$24)</f>
        <v>1800</v>
      </c>
      <c r="V3" s="2">
        <f>LOOKUP(F3,$AY$20:$BA$20,$AY$25:$BA$25)</f>
        <v>1800</v>
      </c>
      <c r="W3" s="2">
        <f>LOOKUP(G3,$AY$20:$BA$20,$AY$26:$BA$26)</f>
        <v>1800</v>
      </c>
      <c r="X3" s="2">
        <f>LOOKUP(H3,$AY$20:$BA$20,$AY$27:$BA$27)</f>
        <v>18000</v>
      </c>
      <c r="Y3" s="2">
        <f>LOOKUP(I3,$AY$20:$BA$20,$AY$28:$BA$28)</f>
        <v>4500</v>
      </c>
      <c r="Z3" s="2">
        <f>LOOKUP(J3,$AY$20:$BA$20,$AY$29:$BA$29)</f>
        <v>4500</v>
      </c>
      <c r="AA3" s="2">
        <f>LOOKUP(K3,$AY$20:$BA$20,$AY$30:$BA$30)</f>
        <v>450</v>
      </c>
      <c r="AB3" s="2">
        <f>LOOKUP(L3,$AY$20:$BA$20,$AY$31:$BA$31)</f>
        <v>5000</v>
      </c>
      <c r="AC3" s="2">
        <f>LOOKUP(M3,$AY$20:$BA$20,$AY$32:$BA$32)</f>
        <v>12.5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437.49285714507977</v>
      </c>
      <c r="AF3" s="10">
        <f>S3/(R3+S3)</f>
        <v>0.90909090909090906</v>
      </c>
      <c r="AG3" s="10">
        <f>(((R3*S3)/(R3+S3)+T3)/AC3/AD3)+Z3</f>
        <v>4510.9963636363636</v>
      </c>
      <c r="AH3" s="10">
        <f>V3+X3*0.5</f>
        <v>10800</v>
      </c>
      <c r="AI3" s="10">
        <f>(R3*S3)*AB3/(R3+S3)</f>
        <v>81818181.818181813</v>
      </c>
      <c r="AJ3" s="10">
        <f>W3+X3*0.5</f>
        <v>10800</v>
      </c>
      <c r="AK3" s="10">
        <f>(AH3+AJ3)*(1+AB3)*Y3+AH3*AJ3</f>
        <v>486213840000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25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449.50474702461565</v>
      </c>
      <c r="AF4" s="10">
        <f>S4/(R4+S4)</f>
        <v>0.90909090909090906</v>
      </c>
      <c r="AG4" s="10">
        <f>(((R4*S4)/(R4+S4)+T4)/AC4/AD4)+Z4</f>
        <v>5006.1090909090908</v>
      </c>
      <c r="AH4" s="10">
        <f>V4+X4*0.5</f>
        <v>12000</v>
      </c>
      <c r="AI4" s="10">
        <f>(R4*S4)*AB4/(R4+S4)</f>
        <v>181818181.81818181</v>
      </c>
      <c r="AJ4" s="10">
        <f>W4+X4*0.5</f>
        <v>12000</v>
      </c>
      <c r="AK4" s="10">
        <f>(AH4+AJ4)*(1+AB4)*Y4+AH4*AJ4</f>
        <v>1200264000000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7321617.1793164564</v>
      </c>
      <c r="AQ4" s="22">
        <f>AP4/AO4</f>
        <v>7321617.1793164564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220000.00000000003</v>
      </c>
      <c r="T5" s="2">
        <f t="shared" si="2"/>
        <v>22000</v>
      </c>
      <c r="U5" s="2">
        <f t="shared" si="3"/>
        <v>2200</v>
      </c>
      <c r="V5" s="2">
        <f t="shared" si="4"/>
        <v>2200</v>
      </c>
      <c r="W5" s="2">
        <f t="shared" si="5"/>
        <v>2200</v>
      </c>
      <c r="X5" s="2">
        <f t="shared" si="6"/>
        <v>22000</v>
      </c>
      <c r="Y5" s="2">
        <f t="shared" si="7"/>
        <v>5500</v>
      </c>
      <c r="Z5" s="2">
        <f t="shared" si="8"/>
        <v>5500</v>
      </c>
      <c r="AA5" s="2">
        <f t="shared" si="9"/>
        <v>550</v>
      </c>
      <c r="AB5" s="2">
        <f t="shared" si="10"/>
        <v>15000</v>
      </c>
      <c r="AC5" s="2">
        <f t="shared" si="11"/>
        <v>37.5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459.69744396656063</v>
      </c>
      <c r="AF5" s="10">
        <f t="shared" ref="AF5:AF38" si="15">S5/(R5+S5)</f>
        <v>0.90909090909090906</v>
      </c>
      <c r="AG5" s="10">
        <f t="shared" ref="AG5:AG38" si="16">(((R5*S5)/(R5+S5)+T5)/AC5/AD5)+Z5</f>
        <v>5504.48</v>
      </c>
      <c r="AH5" s="10">
        <f t="shared" ref="AH5:AH38" si="17">V5+X5*0.5</f>
        <v>13200</v>
      </c>
      <c r="AI5" s="10">
        <f t="shared" ref="AI5:AI38" si="18">(R5*S5)*AB5/(R5+S5)</f>
        <v>300000000</v>
      </c>
      <c r="AJ5" s="10">
        <f t="shared" ref="AJ5:AJ38" si="19">W5+X5*0.5</f>
        <v>13200</v>
      </c>
      <c r="AK5" s="10">
        <f t="shared" ref="AK5:AK38" si="20">(AH5+AJ5)*(1+AB5)*Y5+AH5*AJ5</f>
        <v>2178319440000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70629.613145002164</v>
      </c>
      <c r="AQ5" s="25">
        <f>AP5/AO5</f>
        <v>2017.9889470000619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180000</v>
      </c>
      <c r="T6" s="2">
        <f t="shared" si="2"/>
        <v>18000</v>
      </c>
      <c r="U6" s="2">
        <f t="shared" si="3"/>
        <v>1800</v>
      </c>
      <c r="V6" s="2">
        <f t="shared" si="4"/>
        <v>2000</v>
      </c>
      <c r="W6" s="2">
        <f t="shared" si="5"/>
        <v>2000</v>
      </c>
      <c r="X6" s="2">
        <f t="shared" si="6"/>
        <v>20000</v>
      </c>
      <c r="Y6" s="2">
        <f t="shared" si="7"/>
        <v>5000</v>
      </c>
      <c r="Z6" s="2">
        <f t="shared" si="8"/>
        <v>5500</v>
      </c>
      <c r="AA6" s="2">
        <f t="shared" si="9"/>
        <v>550</v>
      </c>
      <c r="AB6" s="2">
        <f t="shared" si="10"/>
        <v>15000</v>
      </c>
      <c r="AC6" s="2">
        <f t="shared" si="11"/>
        <v>37.5</v>
      </c>
      <c r="AD6" s="2">
        <f t="shared" si="0"/>
        <v>250</v>
      </c>
      <c r="AE6" s="13">
        <f t="shared" si="14"/>
        <v>383.45836363829153</v>
      </c>
      <c r="AF6" s="10">
        <f t="shared" si="15"/>
        <v>0.90909090909090906</v>
      </c>
      <c r="AG6" s="10">
        <f t="shared" si="16"/>
        <v>5503.6654545454548</v>
      </c>
      <c r="AH6" s="10">
        <f t="shared" si="17"/>
        <v>12000</v>
      </c>
      <c r="AI6" s="10">
        <f t="shared" si="18"/>
        <v>245454545.45454547</v>
      </c>
      <c r="AJ6" s="10">
        <f t="shared" si="19"/>
        <v>12000</v>
      </c>
      <c r="AK6" s="10">
        <f t="shared" si="20"/>
        <v>1800264000000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7392246.7924614586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200000</v>
      </c>
      <c r="T7" s="2">
        <f t="shared" si="2"/>
        <v>20000</v>
      </c>
      <c r="U7" s="2">
        <f t="shared" si="3"/>
        <v>2000</v>
      </c>
      <c r="V7" s="2">
        <f t="shared" si="4"/>
        <v>2200</v>
      </c>
      <c r="W7" s="2">
        <f t="shared" si="5"/>
        <v>2200</v>
      </c>
      <c r="X7" s="2">
        <f t="shared" si="6"/>
        <v>22000</v>
      </c>
      <c r="Y7" s="2">
        <f t="shared" si="7"/>
        <v>5500</v>
      </c>
      <c r="Z7" s="2">
        <f t="shared" si="8"/>
        <v>4500</v>
      </c>
      <c r="AA7" s="2">
        <f t="shared" si="9"/>
        <v>450</v>
      </c>
      <c r="AB7" s="2">
        <f t="shared" si="10"/>
        <v>5000</v>
      </c>
      <c r="AC7" s="2">
        <f t="shared" si="11"/>
        <v>12.5</v>
      </c>
      <c r="AD7" s="2">
        <f t="shared" si="0"/>
        <v>250</v>
      </c>
      <c r="AE7" s="13">
        <f t="shared" si="14"/>
        <v>483.87320940303124</v>
      </c>
      <c r="AF7" s="10">
        <f t="shared" si="15"/>
        <v>0.90909090909090906</v>
      </c>
      <c r="AG7" s="10">
        <f t="shared" si="16"/>
        <v>4512.2181818181816</v>
      </c>
      <c r="AH7" s="10">
        <f t="shared" si="17"/>
        <v>13200</v>
      </c>
      <c r="AI7" s="10">
        <f t="shared" si="18"/>
        <v>90909090.909090906</v>
      </c>
      <c r="AJ7" s="10">
        <f t="shared" si="19"/>
        <v>13200</v>
      </c>
      <c r="AK7" s="10">
        <f t="shared" si="20"/>
        <v>726319440000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220000.00000000003</v>
      </c>
      <c r="T8" s="2">
        <f t="shared" si="2"/>
        <v>22000</v>
      </c>
      <c r="U8" s="2">
        <f t="shared" si="3"/>
        <v>2200</v>
      </c>
      <c r="V8" s="2">
        <f t="shared" si="4"/>
        <v>1800</v>
      </c>
      <c r="W8" s="2">
        <f t="shared" si="5"/>
        <v>1800</v>
      </c>
      <c r="X8" s="2">
        <f t="shared" si="6"/>
        <v>18000</v>
      </c>
      <c r="Y8" s="2">
        <f t="shared" si="7"/>
        <v>4500</v>
      </c>
      <c r="Z8" s="2">
        <f t="shared" si="8"/>
        <v>5000</v>
      </c>
      <c r="AA8" s="2">
        <f t="shared" si="9"/>
        <v>500</v>
      </c>
      <c r="AB8" s="2">
        <f t="shared" si="10"/>
        <v>10000</v>
      </c>
      <c r="AC8" s="2">
        <f t="shared" si="11"/>
        <v>25</v>
      </c>
      <c r="AD8" s="2">
        <f t="shared" si="0"/>
        <v>250</v>
      </c>
      <c r="AE8" s="13">
        <f t="shared" si="14"/>
        <v>486.51093438157233</v>
      </c>
      <c r="AF8" s="10">
        <f t="shared" si="15"/>
        <v>0.90909090909090906</v>
      </c>
      <c r="AG8" s="10">
        <f t="shared" si="16"/>
        <v>5006.72</v>
      </c>
      <c r="AH8" s="10">
        <f t="shared" si="17"/>
        <v>10800</v>
      </c>
      <c r="AI8" s="10">
        <f t="shared" si="18"/>
        <v>200000000</v>
      </c>
      <c r="AJ8" s="10">
        <f t="shared" si="19"/>
        <v>10800</v>
      </c>
      <c r="AK8" s="10">
        <f t="shared" si="20"/>
        <v>972213840000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180000</v>
      </c>
      <c r="T9" s="2">
        <f t="shared" si="2"/>
        <v>20000</v>
      </c>
      <c r="U9" s="2">
        <f t="shared" si="3"/>
        <v>2200</v>
      </c>
      <c r="V9" s="2">
        <f t="shared" si="4"/>
        <v>1800</v>
      </c>
      <c r="W9" s="2">
        <f t="shared" si="5"/>
        <v>2000</v>
      </c>
      <c r="X9" s="2">
        <f t="shared" si="6"/>
        <v>22000</v>
      </c>
      <c r="Y9" s="2">
        <f t="shared" si="7"/>
        <v>5500</v>
      </c>
      <c r="Z9" s="2">
        <f t="shared" si="8"/>
        <v>4500</v>
      </c>
      <c r="AA9" s="2">
        <f t="shared" si="9"/>
        <v>500</v>
      </c>
      <c r="AB9" s="2">
        <f t="shared" si="10"/>
        <v>10000</v>
      </c>
      <c r="AC9" s="2">
        <f t="shared" si="11"/>
        <v>37.5</v>
      </c>
      <c r="AD9" s="2">
        <f t="shared" si="0"/>
        <v>250</v>
      </c>
      <c r="AE9" s="13">
        <f t="shared" si="14"/>
        <v>450.29365764740595</v>
      </c>
      <c r="AF9" s="10">
        <f t="shared" si="15"/>
        <v>0.90909090909090906</v>
      </c>
      <c r="AG9" s="10">
        <f t="shared" si="16"/>
        <v>4503.878787878788</v>
      </c>
      <c r="AH9" s="10">
        <f t="shared" si="17"/>
        <v>12800</v>
      </c>
      <c r="AI9" s="10">
        <f t="shared" si="18"/>
        <v>163636363.63636363</v>
      </c>
      <c r="AJ9" s="10">
        <f t="shared" si="19"/>
        <v>13000</v>
      </c>
      <c r="AK9" s="10">
        <f t="shared" si="20"/>
        <v>1419308300000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200000</v>
      </c>
      <c r="T10" s="2">
        <f t="shared" si="2"/>
        <v>22000</v>
      </c>
      <c r="U10" s="2">
        <f t="shared" si="3"/>
        <v>1800</v>
      </c>
      <c r="V10" s="2">
        <f t="shared" si="4"/>
        <v>2000</v>
      </c>
      <c r="W10" s="2">
        <f t="shared" si="5"/>
        <v>2200</v>
      </c>
      <c r="X10" s="2">
        <f t="shared" si="6"/>
        <v>18000</v>
      </c>
      <c r="Y10" s="2">
        <f t="shared" si="7"/>
        <v>4500</v>
      </c>
      <c r="Z10" s="2">
        <f t="shared" si="8"/>
        <v>5000</v>
      </c>
      <c r="AA10" s="2">
        <f t="shared" si="9"/>
        <v>550</v>
      </c>
      <c r="AB10" s="2">
        <f t="shared" si="10"/>
        <v>15000</v>
      </c>
      <c r="AC10" s="2">
        <f t="shared" si="11"/>
        <v>12.5</v>
      </c>
      <c r="AD10" s="2">
        <f t="shared" si="0"/>
        <v>250</v>
      </c>
      <c r="AE10" s="13">
        <f t="shared" si="14"/>
        <v>454.11103606990059</v>
      </c>
      <c r="AF10" s="10">
        <f t="shared" si="15"/>
        <v>0.90909090909090906</v>
      </c>
      <c r="AG10" s="10">
        <f t="shared" si="16"/>
        <v>5012.8581818181819</v>
      </c>
      <c r="AH10" s="10">
        <f t="shared" si="17"/>
        <v>11000</v>
      </c>
      <c r="AI10" s="10">
        <f t="shared" si="18"/>
        <v>272727272.72727275</v>
      </c>
      <c r="AJ10" s="10">
        <f t="shared" si="19"/>
        <v>11200</v>
      </c>
      <c r="AK10" s="10">
        <f t="shared" si="20"/>
        <v>1498723100000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220000.00000000003</v>
      </c>
      <c r="T11" s="2">
        <f t="shared" si="2"/>
        <v>18000</v>
      </c>
      <c r="U11" s="2">
        <f t="shared" si="3"/>
        <v>2000</v>
      </c>
      <c r="V11" s="2">
        <f t="shared" si="4"/>
        <v>2200</v>
      </c>
      <c r="W11" s="2">
        <f t="shared" si="5"/>
        <v>1800</v>
      </c>
      <c r="X11" s="2">
        <f t="shared" si="6"/>
        <v>20000</v>
      </c>
      <c r="Y11" s="2">
        <f t="shared" si="7"/>
        <v>5000</v>
      </c>
      <c r="Z11" s="2">
        <f t="shared" si="8"/>
        <v>5500</v>
      </c>
      <c r="AA11" s="2">
        <f t="shared" si="9"/>
        <v>450</v>
      </c>
      <c r="AB11" s="2">
        <f t="shared" si="10"/>
        <v>5000</v>
      </c>
      <c r="AC11" s="2">
        <f t="shared" si="11"/>
        <v>25</v>
      </c>
      <c r="AD11" s="2">
        <f t="shared" si="0"/>
        <v>250</v>
      </c>
      <c r="AE11" s="13">
        <f t="shared" si="14"/>
        <v>441.82089757774628</v>
      </c>
      <c r="AF11" s="10">
        <f t="shared" si="15"/>
        <v>0.90909090909090906</v>
      </c>
      <c r="AG11" s="10">
        <f t="shared" si="16"/>
        <v>5506.08</v>
      </c>
      <c r="AH11" s="10">
        <f t="shared" si="17"/>
        <v>12200</v>
      </c>
      <c r="AI11" s="10">
        <f t="shared" si="18"/>
        <v>100000000</v>
      </c>
      <c r="AJ11" s="10">
        <f t="shared" si="19"/>
        <v>11800</v>
      </c>
      <c r="AK11" s="10">
        <f t="shared" si="20"/>
        <v>600263960000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180000</v>
      </c>
      <c r="T12" s="2">
        <f t="shared" si="2"/>
        <v>22000</v>
      </c>
      <c r="U12" s="2">
        <f t="shared" si="3"/>
        <v>2000</v>
      </c>
      <c r="V12" s="2">
        <f t="shared" si="4"/>
        <v>1800</v>
      </c>
      <c r="W12" s="2">
        <f t="shared" si="5"/>
        <v>2200</v>
      </c>
      <c r="X12" s="2">
        <f t="shared" si="6"/>
        <v>20000</v>
      </c>
      <c r="Y12" s="2">
        <f t="shared" si="7"/>
        <v>5500</v>
      </c>
      <c r="Z12" s="2">
        <f t="shared" si="8"/>
        <v>5000</v>
      </c>
      <c r="AA12" s="2">
        <f t="shared" si="9"/>
        <v>450</v>
      </c>
      <c r="AB12" s="2">
        <f t="shared" si="10"/>
        <v>15000</v>
      </c>
      <c r="AC12" s="2">
        <f t="shared" si="11"/>
        <v>25</v>
      </c>
      <c r="AD12" s="2">
        <f t="shared" si="0"/>
        <v>250</v>
      </c>
      <c r="AE12" s="13">
        <f t="shared" si="14"/>
        <v>403.18608885787518</v>
      </c>
      <c r="AF12" s="10">
        <f t="shared" si="15"/>
        <v>0.90909090909090906</v>
      </c>
      <c r="AG12" s="10">
        <f t="shared" si="16"/>
        <v>5006.1381818181817</v>
      </c>
      <c r="AH12" s="10">
        <f t="shared" si="17"/>
        <v>11800</v>
      </c>
      <c r="AI12" s="10">
        <f t="shared" si="18"/>
        <v>245454545.45454547</v>
      </c>
      <c r="AJ12" s="10">
        <f t="shared" si="19"/>
        <v>12200</v>
      </c>
      <c r="AK12" s="10">
        <f t="shared" si="20"/>
        <v>1980275960000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200000</v>
      </c>
      <c r="T13" s="2">
        <f t="shared" si="2"/>
        <v>18000</v>
      </c>
      <c r="U13" s="2">
        <f t="shared" si="3"/>
        <v>2200</v>
      </c>
      <c r="V13" s="2">
        <f t="shared" si="4"/>
        <v>2000</v>
      </c>
      <c r="W13" s="2">
        <f t="shared" si="5"/>
        <v>1800</v>
      </c>
      <c r="X13" s="2">
        <f t="shared" si="6"/>
        <v>22000</v>
      </c>
      <c r="Y13" s="2">
        <f t="shared" si="7"/>
        <v>4500</v>
      </c>
      <c r="Z13" s="2">
        <f t="shared" si="8"/>
        <v>5500</v>
      </c>
      <c r="AA13" s="2">
        <f t="shared" si="9"/>
        <v>500</v>
      </c>
      <c r="AB13" s="2">
        <f t="shared" si="10"/>
        <v>5000</v>
      </c>
      <c r="AC13" s="2">
        <f t="shared" si="11"/>
        <v>37.5</v>
      </c>
      <c r="AD13" s="2">
        <f t="shared" si="0"/>
        <v>250</v>
      </c>
      <c r="AE13" s="13">
        <f t="shared" si="14"/>
        <v>412.45784736411139</v>
      </c>
      <c r="AF13" s="10">
        <f t="shared" si="15"/>
        <v>0.90909090909090906</v>
      </c>
      <c r="AG13" s="10">
        <f t="shared" si="16"/>
        <v>5503.8593939393941</v>
      </c>
      <c r="AH13" s="10">
        <f t="shared" si="17"/>
        <v>13000</v>
      </c>
      <c r="AI13" s="10">
        <f t="shared" si="18"/>
        <v>90909090.909090906</v>
      </c>
      <c r="AJ13" s="10">
        <f t="shared" si="19"/>
        <v>12800</v>
      </c>
      <c r="AK13" s="10">
        <f t="shared" si="20"/>
        <v>580782500000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20.032660164914653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220000.00000000003</v>
      </c>
      <c r="T14" s="2">
        <f t="shared" si="2"/>
        <v>20000</v>
      </c>
      <c r="U14" s="2">
        <f t="shared" si="3"/>
        <v>1800</v>
      </c>
      <c r="V14" s="2">
        <f t="shared" si="4"/>
        <v>2200</v>
      </c>
      <c r="W14" s="2">
        <f t="shared" si="5"/>
        <v>2000</v>
      </c>
      <c r="X14" s="2">
        <f t="shared" si="6"/>
        <v>18000</v>
      </c>
      <c r="Y14" s="2">
        <f t="shared" si="7"/>
        <v>5000</v>
      </c>
      <c r="Z14" s="2">
        <f t="shared" si="8"/>
        <v>4500</v>
      </c>
      <c r="AA14" s="2">
        <f t="shared" si="9"/>
        <v>550</v>
      </c>
      <c r="AB14" s="2">
        <f t="shared" si="10"/>
        <v>10000</v>
      </c>
      <c r="AC14" s="2">
        <f t="shared" si="11"/>
        <v>12.5</v>
      </c>
      <c r="AD14" s="2">
        <f t="shared" si="0"/>
        <v>250</v>
      </c>
      <c r="AE14" s="13">
        <f t="shared" si="14"/>
        <v>544.52887128478847</v>
      </c>
      <c r="AF14" s="10">
        <f t="shared" si="15"/>
        <v>0.90909090909090906</v>
      </c>
      <c r="AG14" s="10">
        <f t="shared" si="16"/>
        <v>4512.8</v>
      </c>
      <c r="AH14" s="10">
        <f t="shared" si="17"/>
        <v>11200</v>
      </c>
      <c r="AI14" s="10">
        <f t="shared" si="18"/>
        <v>200000000</v>
      </c>
      <c r="AJ14" s="10">
        <f t="shared" si="19"/>
        <v>11000</v>
      </c>
      <c r="AK14" s="10">
        <f t="shared" si="20"/>
        <v>1110234200000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53.081847996658816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200000</v>
      </c>
      <c r="T15" s="2">
        <f t="shared" si="2"/>
        <v>22000</v>
      </c>
      <c r="U15" s="2">
        <f t="shared" si="3"/>
        <v>1800</v>
      </c>
      <c r="V15" s="2">
        <f t="shared" si="4"/>
        <v>2200</v>
      </c>
      <c r="W15" s="2">
        <f t="shared" si="5"/>
        <v>2000</v>
      </c>
      <c r="X15" s="2">
        <f t="shared" si="6"/>
        <v>18000</v>
      </c>
      <c r="Y15" s="2">
        <f t="shared" si="7"/>
        <v>5500</v>
      </c>
      <c r="Z15" s="2">
        <f t="shared" si="8"/>
        <v>5500</v>
      </c>
      <c r="AA15" s="2">
        <f t="shared" si="9"/>
        <v>500</v>
      </c>
      <c r="AB15" s="2">
        <f t="shared" si="10"/>
        <v>5000</v>
      </c>
      <c r="AC15" s="2">
        <f t="shared" si="11"/>
        <v>25</v>
      </c>
      <c r="AD15" s="2">
        <f t="shared" si="0"/>
        <v>500</v>
      </c>
      <c r="AE15" s="13">
        <f t="shared" si="14"/>
        <v>381.92087569926497</v>
      </c>
      <c r="AF15" s="10">
        <f t="shared" si="15"/>
        <v>0.91743119266055051</v>
      </c>
      <c r="AG15" s="10">
        <f t="shared" si="16"/>
        <v>5503.0811009174313</v>
      </c>
      <c r="AH15" s="10">
        <f t="shared" si="17"/>
        <v>11200</v>
      </c>
      <c r="AI15" s="10">
        <f t="shared" si="18"/>
        <v>82568807.33944954</v>
      </c>
      <c r="AJ15" s="10">
        <f t="shared" si="19"/>
        <v>11000</v>
      </c>
      <c r="AK15" s="10">
        <f t="shared" si="20"/>
        <v>610745300000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220000.00000000003</v>
      </c>
      <c r="T16" s="2">
        <f t="shared" si="2"/>
        <v>18000</v>
      </c>
      <c r="U16" s="2">
        <f t="shared" si="3"/>
        <v>2000</v>
      </c>
      <c r="V16" s="2">
        <f t="shared" si="4"/>
        <v>1800</v>
      </c>
      <c r="W16" s="2">
        <f t="shared" si="5"/>
        <v>2200</v>
      </c>
      <c r="X16" s="2">
        <f t="shared" si="6"/>
        <v>20000</v>
      </c>
      <c r="Y16" s="2">
        <f t="shared" si="7"/>
        <v>4500</v>
      </c>
      <c r="Z16" s="2">
        <f t="shared" si="8"/>
        <v>4500</v>
      </c>
      <c r="AA16" s="2">
        <f t="shared" si="9"/>
        <v>550</v>
      </c>
      <c r="AB16" s="2">
        <f t="shared" si="10"/>
        <v>10000</v>
      </c>
      <c r="AC16" s="2">
        <f t="shared" si="11"/>
        <v>37.5</v>
      </c>
      <c r="AD16" s="2">
        <f t="shared" si="0"/>
        <v>500</v>
      </c>
      <c r="AE16" s="13">
        <f t="shared" si="14"/>
        <v>501.72406877010837</v>
      </c>
      <c r="AF16" s="10">
        <f t="shared" si="15"/>
        <v>0.91666666666666663</v>
      </c>
      <c r="AG16" s="10">
        <f t="shared" si="16"/>
        <v>4501.9377777777781</v>
      </c>
      <c r="AH16" s="10">
        <f t="shared" si="17"/>
        <v>11800</v>
      </c>
      <c r="AI16" s="10">
        <f t="shared" si="18"/>
        <v>183333333.33333334</v>
      </c>
      <c r="AJ16" s="10">
        <f t="shared" si="19"/>
        <v>12200</v>
      </c>
      <c r="AK16" s="10">
        <f t="shared" si="20"/>
        <v>1080251960000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180000</v>
      </c>
      <c r="T17" s="2">
        <f t="shared" si="2"/>
        <v>20000</v>
      </c>
      <c r="U17" s="2">
        <f t="shared" si="3"/>
        <v>2200</v>
      </c>
      <c r="V17" s="2">
        <f t="shared" si="4"/>
        <v>2000</v>
      </c>
      <c r="W17" s="2">
        <f t="shared" si="5"/>
        <v>1800</v>
      </c>
      <c r="X17" s="2">
        <f t="shared" si="6"/>
        <v>22000</v>
      </c>
      <c r="Y17" s="2">
        <f t="shared" si="7"/>
        <v>5000</v>
      </c>
      <c r="Z17" s="2">
        <f t="shared" si="8"/>
        <v>5000</v>
      </c>
      <c r="AA17" s="2">
        <f t="shared" si="9"/>
        <v>450</v>
      </c>
      <c r="AB17" s="2">
        <f t="shared" si="10"/>
        <v>15000</v>
      </c>
      <c r="AC17" s="2">
        <f t="shared" si="11"/>
        <v>12.5</v>
      </c>
      <c r="AD17" s="2">
        <f t="shared" si="0"/>
        <v>500</v>
      </c>
      <c r="AE17" s="13">
        <f t="shared" si="14"/>
        <v>471.11658880166794</v>
      </c>
      <c r="AF17" s="10">
        <f t="shared" si="15"/>
        <v>0.8910891089108911</v>
      </c>
      <c r="AG17" s="10">
        <f t="shared" si="16"/>
        <v>5006.3366336633662</v>
      </c>
      <c r="AH17" s="10">
        <f t="shared" si="17"/>
        <v>13000</v>
      </c>
      <c r="AI17" s="10">
        <f t="shared" si="18"/>
        <v>294059405.94059408</v>
      </c>
      <c r="AJ17" s="10">
        <f t="shared" si="19"/>
        <v>12800</v>
      </c>
      <c r="AK17" s="10">
        <f t="shared" si="20"/>
        <v>1935295400000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200000</v>
      </c>
      <c r="T18" s="2">
        <f t="shared" si="2"/>
        <v>22000</v>
      </c>
      <c r="U18" s="2">
        <f t="shared" si="3"/>
        <v>2000</v>
      </c>
      <c r="V18" s="2">
        <f t="shared" si="4"/>
        <v>1800</v>
      </c>
      <c r="W18" s="2">
        <f t="shared" si="5"/>
        <v>1800</v>
      </c>
      <c r="X18" s="2">
        <f t="shared" si="6"/>
        <v>22000</v>
      </c>
      <c r="Y18" s="2">
        <f t="shared" si="7"/>
        <v>5000</v>
      </c>
      <c r="Z18" s="2">
        <f t="shared" si="8"/>
        <v>5500</v>
      </c>
      <c r="AA18" s="2">
        <f t="shared" si="9"/>
        <v>550</v>
      </c>
      <c r="AB18" s="2">
        <f t="shared" si="10"/>
        <v>10000</v>
      </c>
      <c r="AC18" s="2">
        <f t="shared" si="11"/>
        <v>12.5</v>
      </c>
      <c r="AD18" s="2">
        <f t="shared" si="0"/>
        <v>500</v>
      </c>
      <c r="AE18" s="13">
        <f t="shared" si="14"/>
        <v>386.39735847038446</v>
      </c>
      <c r="AF18" s="10">
        <f t="shared" si="15"/>
        <v>0.91743119266055051</v>
      </c>
      <c r="AG18" s="10">
        <f t="shared" si="16"/>
        <v>5506.1622018348626</v>
      </c>
      <c r="AH18" s="10">
        <f t="shared" si="17"/>
        <v>12800</v>
      </c>
      <c r="AI18" s="10">
        <f t="shared" si="18"/>
        <v>165137614.67889908</v>
      </c>
      <c r="AJ18" s="10">
        <f t="shared" si="19"/>
        <v>12800</v>
      </c>
      <c r="AK18" s="10">
        <f t="shared" si="20"/>
        <v>1280291840000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220000.00000000003</v>
      </c>
      <c r="T19" s="2">
        <f t="shared" si="2"/>
        <v>18000</v>
      </c>
      <c r="U19" s="2">
        <f t="shared" si="3"/>
        <v>2200</v>
      </c>
      <c r="V19" s="2">
        <f t="shared" si="4"/>
        <v>2000</v>
      </c>
      <c r="W19" s="2">
        <f t="shared" si="5"/>
        <v>2000</v>
      </c>
      <c r="X19" s="2">
        <f t="shared" si="6"/>
        <v>18000</v>
      </c>
      <c r="Y19" s="2">
        <f t="shared" si="7"/>
        <v>5500</v>
      </c>
      <c r="Z19" s="2">
        <f t="shared" si="8"/>
        <v>4500</v>
      </c>
      <c r="AA19" s="2">
        <f t="shared" si="9"/>
        <v>450</v>
      </c>
      <c r="AB19" s="2">
        <f t="shared" si="10"/>
        <v>15000</v>
      </c>
      <c r="AC19" s="2">
        <f t="shared" si="11"/>
        <v>25</v>
      </c>
      <c r="AD19" s="2">
        <f t="shared" si="0"/>
        <v>500</v>
      </c>
      <c r="AE19" s="13">
        <f t="shared" si="14"/>
        <v>488.45479456553045</v>
      </c>
      <c r="AF19" s="10">
        <f t="shared" si="15"/>
        <v>0.91666666666666663</v>
      </c>
      <c r="AG19" s="10">
        <f t="shared" si="16"/>
        <v>4502.9066666666668</v>
      </c>
      <c r="AH19" s="10">
        <f t="shared" si="17"/>
        <v>11000</v>
      </c>
      <c r="AI19" s="10">
        <f t="shared" si="18"/>
        <v>275000000.00000006</v>
      </c>
      <c r="AJ19" s="10">
        <f t="shared" si="19"/>
        <v>11000</v>
      </c>
      <c r="AK19" s="10">
        <f t="shared" si="20"/>
        <v>1815242000000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180000</v>
      </c>
      <c r="T20" s="2">
        <f t="shared" si="2"/>
        <v>20000</v>
      </c>
      <c r="U20" s="2">
        <f t="shared" si="3"/>
        <v>1800</v>
      </c>
      <c r="V20" s="2">
        <f t="shared" si="4"/>
        <v>2200</v>
      </c>
      <c r="W20" s="2">
        <f t="shared" si="5"/>
        <v>2200</v>
      </c>
      <c r="X20" s="2">
        <f t="shared" si="6"/>
        <v>20000</v>
      </c>
      <c r="Y20" s="2">
        <f t="shared" si="7"/>
        <v>4500</v>
      </c>
      <c r="Z20" s="2">
        <f t="shared" si="8"/>
        <v>5000</v>
      </c>
      <c r="AA20" s="2">
        <f t="shared" si="9"/>
        <v>500</v>
      </c>
      <c r="AB20" s="2">
        <f t="shared" si="10"/>
        <v>5000</v>
      </c>
      <c r="AC20" s="2">
        <f t="shared" si="11"/>
        <v>37.5</v>
      </c>
      <c r="AD20" s="2">
        <f t="shared" si="0"/>
        <v>500</v>
      </c>
      <c r="AE20" s="13">
        <f t="shared" si="14"/>
        <v>478.25568191914965</v>
      </c>
      <c r="AF20" s="10">
        <f t="shared" si="15"/>
        <v>0.8910891089108911</v>
      </c>
      <c r="AG20" s="10">
        <f t="shared" si="16"/>
        <v>5002.1122112211224</v>
      </c>
      <c r="AH20" s="10">
        <f t="shared" si="17"/>
        <v>12200</v>
      </c>
      <c r="AI20" s="10">
        <f t="shared" si="18"/>
        <v>98019801.980198026</v>
      </c>
      <c r="AJ20" s="10">
        <f t="shared" si="19"/>
        <v>12200</v>
      </c>
      <c r="AK20" s="10">
        <f t="shared" si="20"/>
        <v>549258640000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20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200000</v>
      </c>
      <c r="T21" s="2">
        <f t="shared" si="2"/>
        <v>18000</v>
      </c>
      <c r="U21" s="2">
        <f t="shared" si="3"/>
        <v>2200</v>
      </c>
      <c r="V21" s="2">
        <f t="shared" si="4"/>
        <v>2200</v>
      </c>
      <c r="W21" s="2">
        <f t="shared" si="5"/>
        <v>2200</v>
      </c>
      <c r="X21" s="2">
        <f t="shared" si="6"/>
        <v>18000</v>
      </c>
      <c r="Y21" s="2">
        <f t="shared" si="7"/>
        <v>5000</v>
      </c>
      <c r="Z21" s="2">
        <f t="shared" si="8"/>
        <v>5000</v>
      </c>
      <c r="AA21" s="2">
        <f t="shared" si="9"/>
        <v>450</v>
      </c>
      <c r="AB21" s="2">
        <f t="shared" si="10"/>
        <v>10000</v>
      </c>
      <c r="AC21" s="2">
        <f t="shared" si="11"/>
        <v>37.5</v>
      </c>
      <c r="AD21" s="2">
        <f t="shared" si="0"/>
        <v>500</v>
      </c>
      <c r="AE21" s="13">
        <f t="shared" si="14"/>
        <v>405.58184959515171</v>
      </c>
      <c r="AF21" s="10">
        <f t="shared" si="15"/>
        <v>0.91743119266055051</v>
      </c>
      <c r="AG21" s="10">
        <f t="shared" si="16"/>
        <v>5001.8407339449541</v>
      </c>
      <c r="AH21" s="10">
        <f t="shared" si="17"/>
        <v>11200</v>
      </c>
      <c r="AI21" s="10">
        <f t="shared" si="18"/>
        <v>165137614.67889908</v>
      </c>
      <c r="AJ21" s="10">
        <f t="shared" si="19"/>
        <v>11200</v>
      </c>
      <c r="AK21" s="10">
        <f t="shared" si="20"/>
        <v>1120237440000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LOOKUP(BD22,$AY$3:$BA$3,AY4:BA4)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220000.00000000003</v>
      </c>
      <c r="T22" s="2">
        <f t="shared" si="2"/>
        <v>20000</v>
      </c>
      <c r="U22" s="2">
        <f t="shared" si="3"/>
        <v>1800</v>
      </c>
      <c r="V22" s="2">
        <f t="shared" si="4"/>
        <v>1800</v>
      </c>
      <c r="W22" s="2">
        <f t="shared" si="5"/>
        <v>1800</v>
      </c>
      <c r="X22" s="2">
        <f t="shared" si="6"/>
        <v>20000</v>
      </c>
      <c r="Y22" s="2">
        <f t="shared" si="7"/>
        <v>5500</v>
      </c>
      <c r="Z22" s="2">
        <f t="shared" si="8"/>
        <v>5500</v>
      </c>
      <c r="AA22" s="2">
        <f t="shared" si="9"/>
        <v>500</v>
      </c>
      <c r="AB22" s="2">
        <f t="shared" si="10"/>
        <v>15000</v>
      </c>
      <c r="AC22" s="2">
        <f t="shared" si="11"/>
        <v>12.5</v>
      </c>
      <c r="AD22" s="2">
        <f t="shared" si="0"/>
        <v>500</v>
      </c>
      <c r="AE22" s="13">
        <f t="shared" si="14"/>
        <v>418.54244379012124</v>
      </c>
      <c r="AF22" s="10">
        <f t="shared" si="15"/>
        <v>0.91666666666666663</v>
      </c>
      <c r="AG22" s="10">
        <f t="shared" si="16"/>
        <v>5506.1333333333332</v>
      </c>
      <c r="AH22" s="10">
        <f t="shared" si="17"/>
        <v>11800</v>
      </c>
      <c r="AI22" s="10">
        <f t="shared" si="18"/>
        <v>275000000.00000006</v>
      </c>
      <c r="AJ22" s="10">
        <f t="shared" si="19"/>
        <v>11800</v>
      </c>
      <c r="AK22" s="10">
        <f t="shared" si="20"/>
        <v>1947269040000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LOOKUP(BE22,$AY$3:$BA$3,AY5:BA5)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27">
        <v>20</v>
      </c>
      <c r="BD22" s="27">
        <v>2</v>
      </c>
      <c r="BE22" s="27">
        <v>3</v>
      </c>
      <c r="BF22" s="27">
        <v>2</v>
      </c>
      <c r="BG22" s="27">
        <v>1</v>
      </c>
      <c r="BH22" s="27">
        <v>1</v>
      </c>
      <c r="BI22" s="27">
        <v>1</v>
      </c>
      <c r="BJ22" s="27">
        <v>2</v>
      </c>
      <c r="BK22" s="27">
        <v>3</v>
      </c>
      <c r="BL22" s="27">
        <v>3</v>
      </c>
      <c r="BM22" s="27">
        <v>2</v>
      </c>
      <c r="BN22" s="27">
        <v>3</v>
      </c>
      <c r="BO22" s="27">
        <v>1</v>
      </c>
      <c r="BP22" s="27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180000</v>
      </c>
      <c r="T23" s="2">
        <f t="shared" si="2"/>
        <v>22000</v>
      </c>
      <c r="U23" s="2">
        <f t="shared" si="3"/>
        <v>2000</v>
      </c>
      <c r="V23" s="2">
        <f t="shared" si="4"/>
        <v>2000</v>
      </c>
      <c r="W23" s="2">
        <f t="shared" si="5"/>
        <v>2000</v>
      </c>
      <c r="X23" s="2">
        <f t="shared" si="6"/>
        <v>22000</v>
      </c>
      <c r="Y23" s="2">
        <f t="shared" si="7"/>
        <v>4500</v>
      </c>
      <c r="Z23" s="2">
        <f t="shared" si="8"/>
        <v>4500</v>
      </c>
      <c r="AA23" s="2">
        <f t="shared" si="9"/>
        <v>550</v>
      </c>
      <c r="AB23" s="2">
        <f t="shared" si="10"/>
        <v>5000</v>
      </c>
      <c r="AC23" s="2">
        <f t="shared" si="11"/>
        <v>25</v>
      </c>
      <c r="AD23" s="2">
        <f t="shared" si="0"/>
        <v>500</v>
      </c>
      <c r="AE23" s="13">
        <f t="shared" si="14"/>
        <v>532.50195761172608</v>
      </c>
      <c r="AF23" s="10">
        <f t="shared" si="15"/>
        <v>0.8910891089108911</v>
      </c>
      <c r="AG23" s="10">
        <f t="shared" si="16"/>
        <v>4503.328316831683</v>
      </c>
      <c r="AH23" s="10">
        <f t="shared" si="17"/>
        <v>13000</v>
      </c>
      <c r="AI23" s="10">
        <f t="shared" si="18"/>
        <v>98019801.980198026</v>
      </c>
      <c r="AJ23" s="10">
        <f t="shared" si="19"/>
        <v>13000</v>
      </c>
      <c r="AK23" s="10">
        <f t="shared" si="20"/>
        <v>585286000000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LOOKUP(BF22,$AY$3:$BA$3,AY6:BA6)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200000</v>
      </c>
      <c r="T24" s="2">
        <f t="shared" si="2"/>
        <v>20000</v>
      </c>
      <c r="U24" s="2">
        <f t="shared" si="3"/>
        <v>2200</v>
      </c>
      <c r="V24" s="2">
        <f t="shared" si="4"/>
        <v>2200</v>
      </c>
      <c r="W24" s="2">
        <f t="shared" si="5"/>
        <v>1800</v>
      </c>
      <c r="X24" s="2">
        <f t="shared" si="6"/>
        <v>20000</v>
      </c>
      <c r="Y24" s="2">
        <f t="shared" si="7"/>
        <v>4500</v>
      </c>
      <c r="Z24" s="2">
        <f t="shared" si="8"/>
        <v>4500</v>
      </c>
      <c r="AA24" s="2">
        <f t="shared" si="9"/>
        <v>550</v>
      </c>
      <c r="AB24" s="2">
        <f t="shared" si="10"/>
        <v>15000</v>
      </c>
      <c r="AC24" s="2">
        <f t="shared" si="11"/>
        <v>25</v>
      </c>
      <c r="AD24" s="2">
        <f t="shared" si="0"/>
        <v>500</v>
      </c>
      <c r="AE24" s="13">
        <f t="shared" si="14"/>
        <v>458.16865318763803</v>
      </c>
      <c r="AF24" s="10">
        <f t="shared" si="15"/>
        <v>0.91743119266055051</v>
      </c>
      <c r="AG24" s="10">
        <f t="shared" si="16"/>
        <v>4502.9211009174314</v>
      </c>
      <c r="AH24" s="10">
        <f t="shared" si="17"/>
        <v>12200</v>
      </c>
      <c r="AI24" s="10">
        <f t="shared" si="18"/>
        <v>247706422.01834863</v>
      </c>
      <c r="AJ24" s="10">
        <f t="shared" si="19"/>
        <v>11800</v>
      </c>
      <c r="AK24" s="10">
        <f t="shared" si="20"/>
        <v>1620251960000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LOOKUP(BG22,$AY$3:$BA$3,AY7:BA7)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220000.00000000003</v>
      </c>
      <c r="T25" s="2">
        <f t="shared" si="2"/>
        <v>22000</v>
      </c>
      <c r="U25" s="2">
        <f t="shared" si="3"/>
        <v>1800</v>
      </c>
      <c r="V25" s="2">
        <f t="shared" si="4"/>
        <v>1800</v>
      </c>
      <c r="W25" s="2">
        <f t="shared" si="5"/>
        <v>2000</v>
      </c>
      <c r="X25" s="2">
        <f t="shared" si="6"/>
        <v>22000</v>
      </c>
      <c r="Y25" s="2">
        <f t="shared" si="7"/>
        <v>5000</v>
      </c>
      <c r="Z25" s="2">
        <f t="shared" si="8"/>
        <v>5000</v>
      </c>
      <c r="AA25" s="2">
        <f t="shared" si="9"/>
        <v>450</v>
      </c>
      <c r="AB25" s="2">
        <f t="shared" si="10"/>
        <v>5000</v>
      </c>
      <c r="AC25" s="2">
        <f t="shared" si="11"/>
        <v>37.5</v>
      </c>
      <c r="AD25" s="2">
        <f t="shared" si="0"/>
        <v>500</v>
      </c>
      <c r="AE25" s="13">
        <f t="shared" si="14"/>
        <v>444.15836313436802</v>
      </c>
      <c r="AF25" s="10">
        <f t="shared" si="15"/>
        <v>0.91666666666666663</v>
      </c>
      <c r="AG25" s="10">
        <f t="shared" si="16"/>
        <v>5002.1511111111113</v>
      </c>
      <c r="AH25" s="10">
        <f t="shared" si="17"/>
        <v>12800</v>
      </c>
      <c r="AI25" s="10">
        <f t="shared" si="18"/>
        <v>91666666.666666672</v>
      </c>
      <c r="AJ25" s="10">
        <f t="shared" si="19"/>
        <v>13000</v>
      </c>
      <c r="AK25" s="10">
        <f t="shared" si="20"/>
        <v>645295400000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LOOKUP(BH22,$AY$3:$BA$3,AY8:BA8)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180000</v>
      </c>
      <c r="T26" s="2">
        <f t="shared" si="2"/>
        <v>18000</v>
      </c>
      <c r="U26" s="2">
        <f t="shared" si="3"/>
        <v>2000</v>
      </c>
      <c r="V26" s="2">
        <f t="shared" si="4"/>
        <v>2000</v>
      </c>
      <c r="W26" s="2">
        <f t="shared" si="5"/>
        <v>2200</v>
      </c>
      <c r="X26" s="2">
        <f t="shared" si="6"/>
        <v>18000</v>
      </c>
      <c r="Y26" s="2">
        <f t="shared" si="7"/>
        <v>5500</v>
      </c>
      <c r="Z26" s="2">
        <f t="shared" si="8"/>
        <v>5500</v>
      </c>
      <c r="AA26" s="2">
        <f t="shared" si="9"/>
        <v>500</v>
      </c>
      <c r="AB26" s="2">
        <f t="shared" si="10"/>
        <v>10000</v>
      </c>
      <c r="AC26" s="2">
        <f t="shared" si="11"/>
        <v>12.5</v>
      </c>
      <c r="AD26" s="2">
        <f t="shared" si="0"/>
        <v>500</v>
      </c>
      <c r="AE26" s="13">
        <f t="shared" si="14"/>
        <v>443.88832657447892</v>
      </c>
      <c r="AF26" s="10">
        <f t="shared" si="15"/>
        <v>0.8910891089108911</v>
      </c>
      <c r="AG26" s="10">
        <f t="shared" si="16"/>
        <v>5506.0166336633665</v>
      </c>
      <c r="AH26" s="10">
        <f t="shared" si="17"/>
        <v>11000</v>
      </c>
      <c r="AI26" s="10">
        <f t="shared" si="18"/>
        <v>196039603.96039605</v>
      </c>
      <c r="AJ26" s="10">
        <f t="shared" si="19"/>
        <v>11200</v>
      </c>
      <c r="AK26" s="10">
        <f t="shared" si="20"/>
        <v>1221245300000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LOOKUP(BI22,$AY$3:$BA$3,AY9:BA9)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220000.00000000003</v>
      </c>
      <c r="T27" s="2">
        <f t="shared" si="2"/>
        <v>20000</v>
      </c>
      <c r="U27" s="2">
        <f t="shared" si="3"/>
        <v>1800</v>
      </c>
      <c r="V27" s="2">
        <f t="shared" si="4"/>
        <v>2000</v>
      </c>
      <c r="W27" s="2">
        <f t="shared" si="5"/>
        <v>2200</v>
      </c>
      <c r="X27" s="2">
        <f t="shared" si="6"/>
        <v>22000</v>
      </c>
      <c r="Y27" s="2">
        <f t="shared" si="7"/>
        <v>4500</v>
      </c>
      <c r="Z27" s="2">
        <f t="shared" si="8"/>
        <v>5500</v>
      </c>
      <c r="AA27" s="2">
        <f t="shared" si="9"/>
        <v>450</v>
      </c>
      <c r="AB27" s="2">
        <f t="shared" si="10"/>
        <v>10000</v>
      </c>
      <c r="AC27" s="2">
        <f t="shared" si="11"/>
        <v>25</v>
      </c>
      <c r="AD27" s="2">
        <f t="shared" si="0"/>
        <v>750</v>
      </c>
      <c r="AE27" s="13">
        <f t="shared" si="14"/>
        <v>374.81050564167163</v>
      </c>
      <c r="AF27" s="10">
        <f t="shared" si="15"/>
        <v>0.92436974789915971</v>
      </c>
      <c r="AG27" s="10">
        <f t="shared" si="16"/>
        <v>5501.9540616246495</v>
      </c>
      <c r="AH27" s="10">
        <f t="shared" si="17"/>
        <v>13000</v>
      </c>
      <c r="AI27" s="10">
        <f t="shared" si="18"/>
        <v>166386554.62184876</v>
      </c>
      <c r="AJ27" s="10">
        <f t="shared" si="19"/>
        <v>13200</v>
      </c>
      <c r="AK27" s="10">
        <f t="shared" si="20"/>
        <v>1179289500000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LOOKUP(BJ22,$AY$3:$BA$3,AY10:BA10)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180000</v>
      </c>
      <c r="T28" s="2">
        <f t="shared" si="2"/>
        <v>22000</v>
      </c>
      <c r="U28" s="2">
        <f t="shared" si="3"/>
        <v>2000</v>
      </c>
      <c r="V28" s="2">
        <f t="shared" si="4"/>
        <v>2200</v>
      </c>
      <c r="W28" s="2">
        <f t="shared" si="5"/>
        <v>1800</v>
      </c>
      <c r="X28" s="2">
        <f t="shared" si="6"/>
        <v>18000</v>
      </c>
      <c r="Y28" s="2">
        <f t="shared" si="7"/>
        <v>5000</v>
      </c>
      <c r="Z28" s="2">
        <f t="shared" si="8"/>
        <v>4500</v>
      </c>
      <c r="AA28" s="2">
        <f t="shared" si="9"/>
        <v>500</v>
      </c>
      <c r="AB28" s="2">
        <f t="shared" si="10"/>
        <v>15000</v>
      </c>
      <c r="AC28" s="2">
        <f t="shared" si="11"/>
        <v>37.5</v>
      </c>
      <c r="AD28" s="2">
        <f t="shared" si="0"/>
        <v>750</v>
      </c>
      <c r="AE28" s="13">
        <f t="shared" si="14"/>
        <v>488.79899244077762</v>
      </c>
      <c r="AF28" s="10">
        <f t="shared" si="15"/>
        <v>0.9</v>
      </c>
      <c r="AG28" s="10">
        <f t="shared" si="16"/>
        <v>4501.4222222222224</v>
      </c>
      <c r="AH28" s="10">
        <f t="shared" si="17"/>
        <v>11200</v>
      </c>
      <c r="AI28" s="10">
        <f t="shared" si="18"/>
        <v>270000000</v>
      </c>
      <c r="AJ28" s="10">
        <f t="shared" si="19"/>
        <v>10800</v>
      </c>
      <c r="AK28" s="10">
        <f t="shared" si="20"/>
        <v>1650230960000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LOOKUP(BK22,$AY$3:$BA$3,AY11:BA11)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200000</v>
      </c>
      <c r="T29" s="2">
        <f t="shared" si="2"/>
        <v>18000</v>
      </c>
      <c r="U29" s="2">
        <f t="shared" si="3"/>
        <v>2200</v>
      </c>
      <c r="V29" s="2">
        <f t="shared" si="4"/>
        <v>1800</v>
      </c>
      <c r="W29" s="2">
        <f t="shared" si="5"/>
        <v>2000</v>
      </c>
      <c r="X29" s="2">
        <f t="shared" si="6"/>
        <v>20000</v>
      </c>
      <c r="Y29" s="2">
        <f t="shared" si="7"/>
        <v>5500</v>
      </c>
      <c r="Z29" s="2">
        <f t="shared" si="8"/>
        <v>5000</v>
      </c>
      <c r="AA29" s="2">
        <f t="shared" si="9"/>
        <v>550</v>
      </c>
      <c r="AB29" s="2">
        <f t="shared" si="10"/>
        <v>5000</v>
      </c>
      <c r="AC29" s="2">
        <f t="shared" si="11"/>
        <v>12.5</v>
      </c>
      <c r="AD29" s="2">
        <f t="shared" si="0"/>
        <v>750</v>
      </c>
      <c r="AE29" s="13">
        <f t="shared" si="14"/>
        <v>495.31635388570231</v>
      </c>
      <c r="AF29" s="10">
        <f t="shared" si="15"/>
        <v>0.90090090090090091</v>
      </c>
      <c r="AG29" s="10">
        <f t="shared" si="16"/>
        <v>5004.0341141141143</v>
      </c>
      <c r="AH29" s="10">
        <f t="shared" si="17"/>
        <v>11800</v>
      </c>
      <c r="AI29" s="10">
        <f t="shared" si="18"/>
        <v>99099099.0990991</v>
      </c>
      <c r="AJ29" s="10">
        <f t="shared" si="19"/>
        <v>12000</v>
      </c>
      <c r="AK29" s="10">
        <f t="shared" si="20"/>
        <v>654772500000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LOOKUP(BL22,$AY$3:$BA$3,AY12:BA12)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220000.00000000003</v>
      </c>
      <c r="T30" s="2">
        <f t="shared" si="2"/>
        <v>20000</v>
      </c>
      <c r="U30" s="2">
        <f t="shared" si="3"/>
        <v>2000</v>
      </c>
      <c r="V30" s="2">
        <f t="shared" si="4"/>
        <v>2000</v>
      </c>
      <c r="W30" s="2">
        <f t="shared" si="5"/>
        <v>1800</v>
      </c>
      <c r="X30" s="2">
        <f t="shared" si="6"/>
        <v>18000</v>
      </c>
      <c r="Y30" s="2">
        <f t="shared" si="7"/>
        <v>5500</v>
      </c>
      <c r="Z30" s="2">
        <f t="shared" si="8"/>
        <v>5000</v>
      </c>
      <c r="AA30" s="2">
        <f t="shared" si="9"/>
        <v>550</v>
      </c>
      <c r="AB30" s="2">
        <f t="shared" si="10"/>
        <v>5000</v>
      </c>
      <c r="AC30" s="2">
        <f t="shared" si="11"/>
        <v>37.5</v>
      </c>
      <c r="AD30" s="2">
        <f t="shared" si="0"/>
        <v>750</v>
      </c>
      <c r="AE30" s="13">
        <f t="shared" si="14"/>
        <v>424.36089280720978</v>
      </c>
      <c r="AF30" s="10">
        <f t="shared" si="15"/>
        <v>0.92436974789915971</v>
      </c>
      <c r="AG30" s="10">
        <f t="shared" si="16"/>
        <v>5001.3027077497663</v>
      </c>
      <c r="AH30" s="10">
        <f t="shared" si="17"/>
        <v>11000</v>
      </c>
      <c r="AI30" s="10">
        <f t="shared" si="18"/>
        <v>83193277.310924381</v>
      </c>
      <c r="AJ30" s="10">
        <f t="shared" si="19"/>
        <v>10800</v>
      </c>
      <c r="AK30" s="10">
        <f t="shared" si="20"/>
        <v>599738700000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LOOKUP(BM22,$AY$3:$BA$3,AY13:BA13)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180000</v>
      </c>
      <c r="T31" s="2">
        <f t="shared" si="2"/>
        <v>22000</v>
      </c>
      <c r="U31" s="2">
        <f t="shared" si="3"/>
        <v>2200</v>
      </c>
      <c r="V31" s="2">
        <f t="shared" si="4"/>
        <v>2200</v>
      </c>
      <c r="W31" s="2">
        <f t="shared" si="5"/>
        <v>2000</v>
      </c>
      <c r="X31" s="2">
        <f t="shared" si="6"/>
        <v>20000</v>
      </c>
      <c r="Y31" s="2">
        <f t="shared" si="7"/>
        <v>4500</v>
      </c>
      <c r="Z31" s="2">
        <f t="shared" si="8"/>
        <v>5500</v>
      </c>
      <c r="AA31" s="2">
        <f t="shared" si="9"/>
        <v>450</v>
      </c>
      <c r="AB31" s="2">
        <f t="shared" si="10"/>
        <v>10000</v>
      </c>
      <c r="AC31" s="2">
        <f t="shared" si="11"/>
        <v>12.5</v>
      </c>
      <c r="AD31" s="2">
        <f t="shared" si="0"/>
        <v>750</v>
      </c>
      <c r="AE31" s="13">
        <f t="shared" si="14"/>
        <v>401.31275537131336</v>
      </c>
      <c r="AF31" s="10">
        <f t="shared" si="15"/>
        <v>0.9</v>
      </c>
      <c r="AG31" s="10">
        <f t="shared" si="16"/>
        <v>5504.2666666666664</v>
      </c>
      <c r="AH31" s="10">
        <f t="shared" si="17"/>
        <v>12200</v>
      </c>
      <c r="AI31" s="10">
        <f t="shared" si="18"/>
        <v>180000000</v>
      </c>
      <c r="AJ31" s="10">
        <f t="shared" si="19"/>
        <v>12000</v>
      </c>
      <c r="AK31" s="10">
        <f t="shared" si="20"/>
        <v>1089255300000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LOOKUP(BN22,$AY$3:$BA$3,AY14:BA14)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200000</v>
      </c>
      <c r="T32" s="2">
        <f t="shared" si="2"/>
        <v>18000</v>
      </c>
      <c r="U32" s="2">
        <f t="shared" si="3"/>
        <v>1800</v>
      </c>
      <c r="V32" s="2">
        <f t="shared" si="4"/>
        <v>1800</v>
      </c>
      <c r="W32" s="2">
        <f t="shared" si="5"/>
        <v>2200</v>
      </c>
      <c r="X32" s="2">
        <f t="shared" si="6"/>
        <v>22000</v>
      </c>
      <c r="Y32" s="2">
        <f t="shared" si="7"/>
        <v>5000</v>
      </c>
      <c r="Z32" s="2">
        <f t="shared" si="8"/>
        <v>4500</v>
      </c>
      <c r="AA32" s="2">
        <f t="shared" si="9"/>
        <v>500</v>
      </c>
      <c r="AB32" s="2">
        <f t="shared" si="10"/>
        <v>15000</v>
      </c>
      <c r="AC32" s="2">
        <f t="shared" si="11"/>
        <v>25</v>
      </c>
      <c r="AD32" s="2">
        <f t="shared" si="0"/>
        <v>750</v>
      </c>
      <c r="AE32" s="13">
        <f t="shared" si="14"/>
        <v>531.40794745721155</v>
      </c>
      <c r="AF32" s="10">
        <f t="shared" si="15"/>
        <v>0.90090090090090091</v>
      </c>
      <c r="AG32" s="10">
        <f t="shared" si="16"/>
        <v>4502.0170570570572</v>
      </c>
      <c r="AH32" s="10">
        <f t="shared" si="17"/>
        <v>12800</v>
      </c>
      <c r="AI32" s="10">
        <f t="shared" si="18"/>
        <v>297297297.2972973</v>
      </c>
      <c r="AJ32" s="10">
        <f t="shared" si="19"/>
        <v>13200</v>
      </c>
      <c r="AK32" s="10">
        <f t="shared" si="20"/>
        <v>1950298960000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LOOKUP(BO22,$AY$3:$BA$3,AY15:BA15)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220000.00000000003</v>
      </c>
      <c r="T33" s="2">
        <f t="shared" si="2"/>
        <v>22000</v>
      </c>
      <c r="U33" s="2">
        <f t="shared" si="3"/>
        <v>2200</v>
      </c>
      <c r="V33" s="2">
        <f t="shared" si="4"/>
        <v>2000</v>
      </c>
      <c r="W33" s="2">
        <f t="shared" si="5"/>
        <v>2200</v>
      </c>
      <c r="X33" s="2">
        <f t="shared" si="6"/>
        <v>20000</v>
      </c>
      <c r="Y33" s="2">
        <f t="shared" si="7"/>
        <v>5000</v>
      </c>
      <c r="Z33" s="2">
        <f t="shared" si="8"/>
        <v>4500</v>
      </c>
      <c r="AA33" s="2">
        <f t="shared" si="9"/>
        <v>500</v>
      </c>
      <c r="AB33" s="2">
        <f t="shared" si="10"/>
        <v>5000</v>
      </c>
      <c r="AC33" s="2">
        <f t="shared" si="11"/>
        <v>12.5</v>
      </c>
      <c r="AD33" s="2">
        <f t="shared" si="0"/>
        <v>750</v>
      </c>
      <c r="AE33" s="13">
        <f t="shared" si="14"/>
        <v>455.15013662459114</v>
      </c>
      <c r="AF33" s="10">
        <f t="shared" si="15"/>
        <v>0.92436974789915971</v>
      </c>
      <c r="AG33" s="10">
        <f t="shared" si="16"/>
        <v>4504.1214565826331</v>
      </c>
      <c r="AH33" s="10">
        <f t="shared" si="17"/>
        <v>12000</v>
      </c>
      <c r="AI33" s="10">
        <f t="shared" si="18"/>
        <v>83193277.310924381</v>
      </c>
      <c r="AJ33" s="10">
        <f t="shared" si="19"/>
        <v>12200</v>
      </c>
      <c r="AK33" s="10">
        <f t="shared" si="20"/>
        <v>605267400000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LOOKUP(BP22,$AY$3:$BA$3,AY16:BA16)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180000</v>
      </c>
      <c r="T34" s="2">
        <f t="shared" si="2"/>
        <v>18000</v>
      </c>
      <c r="U34" s="2">
        <f t="shared" si="3"/>
        <v>1800</v>
      </c>
      <c r="V34" s="2">
        <f t="shared" si="4"/>
        <v>2200</v>
      </c>
      <c r="W34" s="2">
        <f t="shared" si="5"/>
        <v>1800</v>
      </c>
      <c r="X34" s="2">
        <f t="shared" si="6"/>
        <v>22000</v>
      </c>
      <c r="Y34" s="2">
        <f t="shared" si="7"/>
        <v>5500</v>
      </c>
      <c r="Z34" s="2">
        <f t="shared" si="8"/>
        <v>5000</v>
      </c>
      <c r="AA34" s="2">
        <f t="shared" si="9"/>
        <v>550</v>
      </c>
      <c r="AB34" s="2">
        <f t="shared" si="10"/>
        <v>10000</v>
      </c>
      <c r="AC34" s="2">
        <f t="shared" si="11"/>
        <v>25</v>
      </c>
      <c r="AD34" s="2">
        <f t="shared" si="0"/>
        <v>750</v>
      </c>
      <c r="AE34" s="13">
        <f t="shared" si="14"/>
        <v>455.20371476927522</v>
      </c>
      <c r="AF34" s="10">
        <f t="shared" si="15"/>
        <v>0.9</v>
      </c>
      <c r="AG34" s="10">
        <f t="shared" si="16"/>
        <v>5001.92</v>
      </c>
      <c r="AH34" s="10">
        <f t="shared" si="17"/>
        <v>13200</v>
      </c>
      <c r="AI34" s="10">
        <f t="shared" si="18"/>
        <v>180000000</v>
      </c>
      <c r="AJ34" s="10">
        <f t="shared" si="19"/>
        <v>12800</v>
      </c>
      <c r="AK34" s="10">
        <f t="shared" si="20"/>
        <v>1430311960000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200000</v>
      </c>
      <c r="T35" s="2">
        <f t="shared" si="2"/>
        <v>20000</v>
      </c>
      <c r="U35" s="2">
        <f t="shared" si="3"/>
        <v>2000</v>
      </c>
      <c r="V35" s="2">
        <f t="shared" si="4"/>
        <v>1800</v>
      </c>
      <c r="W35" s="2">
        <f t="shared" si="5"/>
        <v>2000</v>
      </c>
      <c r="X35" s="2">
        <f t="shared" si="6"/>
        <v>18000</v>
      </c>
      <c r="Y35" s="2">
        <f t="shared" si="7"/>
        <v>4500</v>
      </c>
      <c r="Z35" s="2">
        <f t="shared" si="8"/>
        <v>5500</v>
      </c>
      <c r="AA35" s="2">
        <f t="shared" si="9"/>
        <v>450</v>
      </c>
      <c r="AB35" s="2">
        <f t="shared" si="10"/>
        <v>15000</v>
      </c>
      <c r="AC35" s="2">
        <f t="shared" si="11"/>
        <v>37.5</v>
      </c>
      <c r="AD35" s="2">
        <f t="shared" si="0"/>
        <v>750</v>
      </c>
      <c r="AE35" s="13">
        <f t="shared" si="14"/>
        <v>436.32529810943879</v>
      </c>
      <c r="AF35" s="10">
        <f t="shared" si="15"/>
        <v>0.90090090090090091</v>
      </c>
      <c r="AG35" s="10">
        <f t="shared" si="16"/>
        <v>5501.4158158158161</v>
      </c>
      <c r="AH35" s="10">
        <f t="shared" si="17"/>
        <v>10800</v>
      </c>
      <c r="AI35" s="10">
        <f t="shared" si="18"/>
        <v>297297297.2972973</v>
      </c>
      <c r="AJ35" s="10">
        <f t="shared" si="19"/>
        <v>11000</v>
      </c>
      <c r="AK35" s="10">
        <f t="shared" si="20"/>
        <v>1471716900000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220000.00000000003</v>
      </c>
      <c r="T36" s="2">
        <f t="shared" si="2"/>
        <v>18000</v>
      </c>
      <c r="U36" s="2">
        <f t="shared" si="3"/>
        <v>2000</v>
      </c>
      <c r="V36" s="2">
        <f t="shared" si="4"/>
        <v>2200</v>
      </c>
      <c r="W36" s="2">
        <f t="shared" si="5"/>
        <v>2000</v>
      </c>
      <c r="X36" s="2">
        <f t="shared" si="6"/>
        <v>22000</v>
      </c>
      <c r="Y36" s="2">
        <f t="shared" si="7"/>
        <v>4500</v>
      </c>
      <c r="Z36" s="2">
        <f t="shared" si="8"/>
        <v>5000</v>
      </c>
      <c r="AA36" s="2">
        <f t="shared" si="9"/>
        <v>500</v>
      </c>
      <c r="AB36" s="2">
        <f t="shared" si="10"/>
        <v>15000</v>
      </c>
      <c r="AC36" s="2">
        <f t="shared" si="11"/>
        <v>12.5</v>
      </c>
      <c r="AD36" s="2">
        <f t="shared" si="0"/>
        <v>750</v>
      </c>
      <c r="AE36" s="13">
        <f t="shared" si="14"/>
        <v>414.32320428130009</v>
      </c>
      <c r="AF36" s="10">
        <f t="shared" si="15"/>
        <v>0.92436974789915971</v>
      </c>
      <c r="AG36" s="10">
        <f t="shared" si="16"/>
        <v>5003.6947899159668</v>
      </c>
      <c r="AH36" s="10">
        <f t="shared" si="17"/>
        <v>13200</v>
      </c>
      <c r="AI36" s="10">
        <f t="shared" si="18"/>
        <v>249579831.93277311</v>
      </c>
      <c r="AJ36" s="10">
        <f t="shared" si="19"/>
        <v>13000</v>
      </c>
      <c r="AK36" s="10">
        <f t="shared" si="20"/>
        <v>1768789500000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180000</v>
      </c>
      <c r="T37" s="2">
        <f t="shared" si="2"/>
        <v>20000</v>
      </c>
      <c r="U37" s="2">
        <f t="shared" si="3"/>
        <v>2200</v>
      </c>
      <c r="V37" s="2">
        <f t="shared" si="4"/>
        <v>1800</v>
      </c>
      <c r="W37" s="2">
        <f t="shared" si="5"/>
        <v>2200</v>
      </c>
      <c r="X37" s="2">
        <f t="shared" si="6"/>
        <v>18000</v>
      </c>
      <c r="Y37" s="2">
        <f t="shared" si="7"/>
        <v>5000</v>
      </c>
      <c r="Z37" s="2">
        <f t="shared" si="8"/>
        <v>5500</v>
      </c>
      <c r="AA37" s="2">
        <f t="shared" si="9"/>
        <v>550</v>
      </c>
      <c r="AB37" s="2">
        <f t="shared" si="10"/>
        <v>5000</v>
      </c>
      <c r="AC37" s="2">
        <f t="shared" si="11"/>
        <v>25</v>
      </c>
      <c r="AD37" s="2">
        <f t="shared" si="0"/>
        <v>750</v>
      </c>
      <c r="AE37" s="13">
        <f t="shared" si="14"/>
        <v>416.83194742837651</v>
      </c>
      <c r="AF37" s="10">
        <f t="shared" si="15"/>
        <v>0.9</v>
      </c>
      <c r="AG37" s="10">
        <f t="shared" si="16"/>
        <v>5502.0266666666666</v>
      </c>
      <c r="AH37" s="10">
        <f t="shared" si="17"/>
        <v>10800</v>
      </c>
      <c r="AI37" s="10">
        <f t="shared" si="18"/>
        <v>90000000</v>
      </c>
      <c r="AJ37" s="10">
        <f t="shared" si="19"/>
        <v>11200</v>
      </c>
      <c r="AK37" s="10">
        <f t="shared" si="20"/>
        <v>550230960000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200000</v>
      </c>
      <c r="T38" s="2">
        <f t="shared" si="2"/>
        <v>22000</v>
      </c>
      <c r="U38" s="2">
        <f t="shared" si="3"/>
        <v>1800</v>
      </c>
      <c r="V38" s="2">
        <f t="shared" si="4"/>
        <v>2000</v>
      </c>
      <c r="W38" s="2">
        <f t="shared" si="5"/>
        <v>1800</v>
      </c>
      <c r="X38" s="2">
        <f t="shared" si="6"/>
        <v>20000</v>
      </c>
      <c r="Y38" s="2">
        <f t="shared" si="7"/>
        <v>5500</v>
      </c>
      <c r="Z38" s="2">
        <f t="shared" si="8"/>
        <v>4500</v>
      </c>
      <c r="AA38" s="2">
        <f t="shared" si="9"/>
        <v>450</v>
      </c>
      <c r="AB38" s="2">
        <f t="shared" si="10"/>
        <v>10000</v>
      </c>
      <c r="AC38" s="2">
        <f t="shared" si="11"/>
        <v>37.5</v>
      </c>
      <c r="AD38" s="2">
        <f t="shared" si="0"/>
        <v>750</v>
      </c>
      <c r="AE38" s="13">
        <f t="shared" si="14"/>
        <v>523.60352586034378</v>
      </c>
      <c r="AF38" s="10">
        <f t="shared" si="15"/>
        <v>0.90090090090090091</v>
      </c>
      <c r="AG38" s="10">
        <f t="shared" si="16"/>
        <v>4501.4869269269266</v>
      </c>
      <c r="AH38" s="10">
        <f t="shared" si="17"/>
        <v>12000</v>
      </c>
      <c r="AI38" s="10">
        <f t="shared" si="18"/>
        <v>198198198.1981982</v>
      </c>
      <c r="AJ38" s="10">
        <f t="shared" si="19"/>
        <v>11800</v>
      </c>
      <c r="AK38" s="10">
        <f t="shared" si="20"/>
        <v>1309272500000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450.97478308771616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</v>
      </c>
      <c r="T3" s="2">
        <f>LOOKUP(D3,$AY$20:$BA$20,$AY$23:$BA$23)</f>
        <v>180000</v>
      </c>
      <c r="U3" s="2">
        <f>LOOKUP(E3,$AY$20:$BA$20,$AY$24:$BA$24)</f>
        <v>18000</v>
      </c>
      <c r="V3" s="2">
        <f>LOOKUP(F3,$AY$20:$BA$20,$AY$25:$BA$25)</f>
        <v>18000</v>
      </c>
      <c r="W3" s="2">
        <f>LOOKUP(G3,$AY$20:$BA$20,$AY$26:$BA$26)</f>
        <v>18000</v>
      </c>
      <c r="X3" s="2">
        <f>LOOKUP(H3,$AY$20:$BA$20,$AY$27:$BA$27)</f>
        <v>180000</v>
      </c>
      <c r="Y3" s="2">
        <f>LOOKUP(I3,$AY$20:$BA$20,$AY$28:$BA$28)</f>
        <v>45</v>
      </c>
      <c r="Z3" s="2">
        <f>LOOKUP(J3,$AY$20:$BA$20,$AY$29:$BA$29)</f>
        <v>45</v>
      </c>
      <c r="AA3" s="2">
        <f>LOOKUP(K3,$AY$20:$BA$20,$AY$30:$BA$30)</f>
        <v>4500</v>
      </c>
      <c r="AB3" s="2">
        <f>LOOKUP(L3,$AY$20:$BA$20,$AY$31:$BA$31)</f>
        <v>12.5</v>
      </c>
      <c r="AC3" s="2">
        <f>LOOKUP(M3,$AY$20:$BA$20,$AY$32:$BA$32)</f>
        <v>250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13.440192362157109</v>
      </c>
      <c r="AF3" s="10">
        <f>S3/(R3+S3)</f>
        <v>9.9009900990099011E-3</v>
      </c>
      <c r="AG3" s="10">
        <f>(((R3*S3)/(R3+S3)+T3)/AC3/AD3)+Z3</f>
        <v>47.908514851485151</v>
      </c>
      <c r="AH3" s="10">
        <f>V3+X3*0.5</f>
        <v>108000</v>
      </c>
      <c r="AI3" s="10">
        <f>(R3*S3)*AB3/(R3+S3)</f>
        <v>22277.227722772277</v>
      </c>
      <c r="AJ3" s="10">
        <f>W3+X3*0.5</f>
        <v>108000</v>
      </c>
      <c r="AK3" s="10">
        <f>(AH3+AJ3)*(1+AB3)*Y3+AH3*AJ3</f>
        <v>11795220000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</v>
      </c>
      <c r="Z4" s="2">
        <f t="shared" ref="Z4:Z38" si="8">LOOKUP(J4,$AY$20:$BA$20,$AY$29:$BA$29)</f>
        <v>50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500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24.58915118333379</v>
      </c>
      <c r="AF4" s="10">
        <f>S4/(R4+S4)</f>
        <v>9.9009900990099011E-3</v>
      </c>
      <c r="AG4" s="10">
        <f>(((R4*S4)/(R4+S4)+T4)/AC4/AD4)+Z4</f>
        <v>51.615841584158417</v>
      </c>
      <c r="AH4" s="10">
        <f>V4+X4*0.5</f>
        <v>120000</v>
      </c>
      <c r="AI4" s="10">
        <f>(R4*S4)*AB4/(R4+S4)</f>
        <v>49504.950495049503</v>
      </c>
      <c r="AJ4" s="10">
        <f>W4+X4*0.5</f>
        <v>120000</v>
      </c>
      <c r="AK4" s="10">
        <f>(AH4+AJ4)*(1+AB4)*Y4+AH4*AJ4</f>
        <v>14712000000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20575.835557533934</v>
      </c>
      <c r="AQ4" s="22">
        <f>AP4/AO4</f>
        <v>20575.835557533934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</v>
      </c>
      <c r="T5" s="2">
        <f t="shared" si="2"/>
        <v>220000.00000000003</v>
      </c>
      <c r="U5" s="2">
        <f t="shared" si="3"/>
        <v>22000</v>
      </c>
      <c r="V5" s="2">
        <f t="shared" si="4"/>
        <v>22000</v>
      </c>
      <c r="W5" s="2">
        <f t="shared" si="5"/>
        <v>22000</v>
      </c>
      <c r="X5" s="2">
        <f t="shared" si="6"/>
        <v>220000.00000000003</v>
      </c>
      <c r="Y5" s="2">
        <f t="shared" si="7"/>
        <v>55.000000000000007</v>
      </c>
      <c r="Z5" s="2">
        <f t="shared" si="8"/>
        <v>55.000000000000007</v>
      </c>
      <c r="AA5" s="2">
        <f t="shared" si="9"/>
        <v>5500</v>
      </c>
      <c r="AB5" s="2">
        <f t="shared" si="10"/>
        <v>37.5</v>
      </c>
      <c r="AC5" s="2">
        <f t="shared" si="11"/>
        <v>750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35.011720481454446</v>
      </c>
      <c r="AF5" s="10">
        <f t="shared" ref="AF5:AF38" si="15">S5/(R5+S5)</f>
        <v>9.9009900990098994E-3</v>
      </c>
      <c r="AG5" s="10">
        <f t="shared" ref="AG5:AG38" si="16">(((R5*S5)/(R5+S5)+T5)/AC5/AD5)+Z5</f>
        <v>56.184950495049513</v>
      </c>
      <c r="AH5" s="10">
        <f t="shared" ref="AH5:AH38" si="17">V5+X5*0.5</f>
        <v>132000</v>
      </c>
      <c r="AI5" s="10">
        <f t="shared" ref="AI5:AI38" si="18">(R5*S5)*AB5/(R5+S5)</f>
        <v>81683.168316831696</v>
      </c>
      <c r="AJ5" s="10">
        <f t="shared" ref="AJ5:AJ38" si="19">W5+X5*0.5</f>
        <v>132000</v>
      </c>
      <c r="AK5" s="10">
        <f t="shared" ref="AK5:AK38" si="20">(AH5+AJ5)*(1+AB5)*Y5+AH5*AJ5</f>
        <v>17983020000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2153.5770618577735</v>
      </c>
      <c r="AQ5" s="25">
        <f>AP5/AO5</f>
        <v>61.530773195936384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</v>
      </c>
      <c r="T6" s="2">
        <f t="shared" si="2"/>
        <v>180000</v>
      </c>
      <c r="U6" s="2">
        <f t="shared" si="3"/>
        <v>18000</v>
      </c>
      <c r="V6" s="2">
        <f t="shared" si="4"/>
        <v>20000</v>
      </c>
      <c r="W6" s="2">
        <f t="shared" si="5"/>
        <v>20000</v>
      </c>
      <c r="X6" s="2">
        <f t="shared" si="6"/>
        <v>200000</v>
      </c>
      <c r="Y6" s="2">
        <f t="shared" si="7"/>
        <v>50</v>
      </c>
      <c r="Z6" s="2">
        <f t="shared" si="8"/>
        <v>55.000000000000007</v>
      </c>
      <c r="AA6" s="2">
        <f t="shared" si="9"/>
        <v>5500</v>
      </c>
      <c r="AB6" s="2">
        <f t="shared" si="10"/>
        <v>37.5</v>
      </c>
      <c r="AC6" s="2">
        <f t="shared" si="11"/>
        <v>750</v>
      </c>
      <c r="AD6" s="2">
        <f t="shared" si="0"/>
        <v>250</v>
      </c>
      <c r="AE6" s="13">
        <f t="shared" si="14"/>
        <v>29.75390566165008</v>
      </c>
      <c r="AF6" s="10">
        <f t="shared" si="15"/>
        <v>9.9009900990099011E-3</v>
      </c>
      <c r="AG6" s="10">
        <f t="shared" si="16"/>
        <v>55.969504950495057</v>
      </c>
      <c r="AH6" s="10">
        <f t="shared" si="17"/>
        <v>120000</v>
      </c>
      <c r="AI6" s="10">
        <f t="shared" si="18"/>
        <v>66831.683168316828</v>
      </c>
      <c r="AJ6" s="10">
        <f t="shared" si="19"/>
        <v>120000</v>
      </c>
      <c r="AK6" s="10">
        <f t="shared" si="20"/>
        <v>14862000000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22729.412619391707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</v>
      </c>
      <c r="T7" s="2">
        <f t="shared" si="2"/>
        <v>200000</v>
      </c>
      <c r="U7" s="2">
        <f t="shared" si="3"/>
        <v>20000</v>
      </c>
      <c r="V7" s="2">
        <f t="shared" si="4"/>
        <v>22000</v>
      </c>
      <c r="W7" s="2">
        <f t="shared" si="5"/>
        <v>22000</v>
      </c>
      <c r="X7" s="2">
        <f t="shared" si="6"/>
        <v>220000.00000000003</v>
      </c>
      <c r="Y7" s="2">
        <f t="shared" si="7"/>
        <v>55.000000000000007</v>
      </c>
      <c r="Z7" s="2">
        <f t="shared" si="8"/>
        <v>45</v>
      </c>
      <c r="AA7" s="2">
        <f t="shared" si="9"/>
        <v>4500</v>
      </c>
      <c r="AB7" s="2">
        <f t="shared" si="10"/>
        <v>12.5</v>
      </c>
      <c r="AC7" s="2">
        <f t="shared" si="11"/>
        <v>250</v>
      </c>
      <c r="AD7" s="2">
        <f t="shared" si="0"/>
        <v>250</v>
      </c>
      <c r="AE7" s="13">
        <f t="shared" si="14"/>
        <v>14.952694735850116</v>
      </c>
      <c r="AF7" s="10">
        <f t="shared" si="15"/>
        <v>9.9009900990099011E-3</v>
      </c>
      <c r="AG7" s="10">
        <f t="shared" si="16"/>
        <v>48.231683168316835</v>
      </c>
      <c r="AH7" s="10">
        <f t="shared" si="17"/>
        <v>132000</v>
      </c>
      <c r="AI7" s="10">
        <f t="shared" si="18"/>
        <v>24752.475247524751</v>
      </c>
      <c r="AJ7" s="10">
        <f t="shared" si="19"/>
        <v>132000</v>
      </c>
      <c r="AK7" s="10">
        <f t="shared" si="20"/>
        <v>17620020000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</v>
      </c>
      <c r="T8" s="2">
        <f t="shared" si="2"/>
        <v>220000.00000000003</v>
      </c>
      <c r="U8" s="2">
        <f t="shared" si="3"/>
        <v>22000</v>
      </c>
      <c r="V8" s="2">
        <f t="shared" si="4"/>
        <v>18000</v>
      </c>
      <c r="W8" s="2">
        <f t="shared" si="5"/>
        <v>18000</v>
      </c>
      <c r="X8" s="2">
        <f t="shared" si="6"/>
        <v>180000</v>
      </c>
      <c r="Y8" s="2">
        <f t="shared" si="7"/>
        <v>45</v>
      </c>
      <c r="Z8" s="2">
        <f t="shared" si="8"/>
        <v>50</v>
      </c>
      <c r="AA8" s="2">
        <f t="shared" si="9"/>
        <v>5000</v>
      </c>
      <c r="AB8" s="2">
        <f t="shared" si="10"/>
        <v>25</v>
      </c>
      <c r="AC8" s="2">
        <f t="shared" si="11"/>
        <v>500</v>
      </c>
      <c r="AD8" s="2">
        <f t="shared" si="0"/>
        <v>250</v>
      </c>
      <c r="AE8" s="13">
        <f t="shared" si="14"/>
        <v>25.645691681048646</v>
      </c>
      <c r="AF8" s="10">
        <f t="shared" si="15"/>
        <v>9.9009900990098994E-3</v>
      </c>
      <c r="AG8" s="10">
        <f t="shared" si="16"/>
        <v>51.777425742574259</v>
      </c>
      <c r="AH8" s="10">
        <f t="shared" si="17"/>
        <v>108000</v>
      </c>
      <c r="AI8" s="10">
        <f t="shared" si="18"/>
        <v>54455.445544554459</v>
      </c>
      <c r="AJ8" s="10">
        <f t="shared" si="19"/>
        <v>108000</v>
      </c>
      <c r="AK8" s="10">
        <f t="shared" si="20"/>
        <v>11916720000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</v>
      </c>
      <c r="T9" s="2">
        <f t="shared" si="2"/>
        <v>200000</v>
      </c>
      <c r="U9" s="2">
        <f t="shared" si="3"/>
        <v>22000</v>
      </c>
      <c r="V9" s="2">
        <f t="shared" si="4"/>
        <v>18000</v>
      </c>
      <c r="W9" s="2">
        <f t="shared" si="5"/>
        <v>20000</v>
      </c>
      <c r="X9" s="2">
        <f t="shared" si="6"/>
        <v>220000.00000000003</v>
      </c>
      <c r="Y9" s="2">
        <f t="shared" si="7"/>
        <v>55.000000000000007</v>
      </c>
      <c r="Z9" s="2">
        <f t="shared" si="8"/>
        <v>45</v>
      </c>
      <c r="AA9" s="2">
        <f t="shared" si="9"/>
        <v>5000</v>
      </c>
      <c r="AB9" s="2">
        <f t="shared" si="10"/>
        <v>25</v>
      </c>
      <c r="AC9" s="2">
        <f t="shared" si="11"/>
        <v>750</v>
      </c>
      <c r="AD9" s="2">
        <f t="shared" si="0"/>
        <v>250</v>
      </c>
      <c r="AE9" s="13">
        <f t="shared" si="14"/>
        <v>23.952025381081096</v>
      </c>
      <c r="AF9" s="10">
        <f t="shared" si="15"/>
        <v>9.9009900990099011E-3</v>
      </c>
      <c r="AG9" s="10">
        <f t="shared" si="16"/>
        <v>46.076171617161719</v>
      </c>
      <c r="AH9" s="10">
        <f t="shared" si="17"/>
        <v>128000.00000000001</v>
      </c>
      <c r="AI9" s="10">
        <f t="shared" si="18"/>
        <v>44554.455445544554</v>
      </c>
      <c r="AJ9" s="10">
        <f t="shared" si="19"/>
        <v>130000.00000000001</v>
      </c>
      <c r="AK9" s="10">
        <f t="shared" si="20"/>
        <v>17008940000.000004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</v>
      </c>
      <c r="T10" s="2">
        <f t="shared" si="2"/>
        <v>220000.00000000003</v>
      </c>
      <c r="U10" s="2">
        <f t="shared" si="3"/>
        <v>18000</v>
      </c>
      <c r="V10" s="2">
        <f t="shared" si="4"/>
        <v>20000</v>
      </c>
      <c r="W10" s="2">
        <f t="shared" si="5"/>
        <v>22000</v>
      </c>
      <c r="X10" s="2">
        <f t="shared" si="6"/>
        <v>180000</v>
      </c>
      <c r="Y10" s="2">
        <f t="shared" si="7"/>
        <v>45</v>
      </c>
      <c r="Z10" s="2">
        <f t="shared" si="8"/>
        <v>50</v>
      </c>
      <c r="AA10" s="2">
        <f t="shared" si="9"/>
        <v>5500</v>
      </c>
      <c r="AB10" s="2">
        <f t="shared" si="10"/>
        <v>37.5</v>
      </c>
      <c r="AC10" s="2">
        <f t="shared" si="11"/>
        <v>250</v>
      </c>
      <c r="AD10" s="2">
        <f t="shared" si="0"/>
        <v>250</v>
      </c>
      <c r="AE10" s="13">
        <f t="shared" si="14"/>
        <v>30.520559163102334</v>
      </c>
      <c r="AF10" s="10">
        <f t="shared" si="15"/>
        <v>9.9009900990099011E-3</v>
      </c>
      <c r="AG10" s="10">
        <f t="shared" si="16"/>
        <v>53.551683168316835</v>
      </c>
      <c r="AH10" s="10">
        <f t="shared" si="17"/>
        <v>110000</v>
      </c>
      <c r="AI10" s="10">
        <f t="shared" si="18"/>
        <v>74257.425742574254</v>
      </c>
      <c r="AJ10" s="10">
        <f t="shared" si="19"/>
        <v>112000</v>
      </c>
      <c r="AK10" s="10">
        <f t="shared" si="20"/>
        <v>12704615000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</v>
      </c>
      <c r="T11" s="2">
        <f t="shared" si="2"/>
        <v>180000</v>
      </c>
      <c r="U11" s="2">
        <f t="shared" si="3"/>
        <v>20000</v>
      </c>
      <c r="V11" s="2">
        <f t="shared" si="4"/>
        <v>22000</v>
      </c>
      <c r="W11" s="2">
        <f t="shared" si="5"/>
        <v>18000</v>
      </c>
      <c r="X11" s="2">
        <f t="shared" si="6"/>
        <v>200000</v>
      </c>
      <c r="Y11" s="2">
        <f t="shared" si="7"/>
        <v>50</v>
      </c>
      <c r="Z11" s="2">
        <f t="shared" si="8"/>
        <v>55.000000000000007</v>
      </c>
      <c r="AA11" s="2">
        <f t="shared" si="9"/>
        <v>4500</v>
      </c>
      <c r="AB11" s="2">
        <f t="shared" si="10"/>
        <v>12.5</v>
      </c>
      <c r="AC11" s="2">
        <f t="shared" si="11"/>
        <v>500</v>
      </c>
      <c r="AD11" s="2">
        <f t="shared" si="0"/>
        <v>250</v>
      </c>
      <c r="AE11" s="13">
        <f t="shared" si="14"/>
        <v>15.618419147390492</v>
      </c>
      <c r="AF11" s="10">
        <f t="shared" si="15"/>
        <v>9.9009900990098994E-3</v>
      </c>
      <c r="AG11" s="10">
        <f t="shared" si="16"/>
        <v>56.457425742574266</v>
      </c>
      <c r="AH11" s="10">
        <f t="shared" si="17"/>
        <v>122000</v>
      </c>
      <c r="AI11" s="10">
        <f t="shared" si="18"/>
        <v>27227.72277227723</v>
      </c>
      <c r="AJ11" s="10">
        <f t="shared" si="19"/>
        <v>118000</v>
      </c>
      <c r="AK11" s="10">
        <f t="shared" si="20"/>
        <v>14558000000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</v>
      </c>
      <c r="T12" s="2">
        <f t="shared" si="2"/>
        <v>220000.00000000003</v>
      </c>
      <c r="U12" s="2">
        <f t="shared" si="3"/>
        <v>20000</v>
      </c>
      <c r="V12" s="2">
        <f t="shared" si="4"/>
        <v>18000</v>
      </c>
      <c r="W12" s="2">
        <f t="shared" si="5"/>
        <v>22000</v>
      </c>
      <c r="X12" s="2">
        <f t="shared" si="6"/>
        <v>200000</v>
      </c>
      <c r="Y12" s="2">
        <f t="shared" si="7"/>
        <v>55.000000000000007</v>
      </c>
      <c r="Z12" s="2">
        <f t="shared" si="8"/>
        <v>50</v>
      </c>
      <c r="AA12" s="2">
        <f t="shared" si="9"/>
        <v>4500</v>
      </c>
      <c r="AB12" s="2">
        <f t="shared" si="10"/>
        <v>37.5</v>
      </c>
      <c r="AC12" s="2">
        <f t="shared" si="11"/>
        <v>500</v>
      </c>
      <c r="AD12" s="2">
        <f t="shared" si="0"/>
        <v>250</v>
      </c>
      <c r="AE12" s="13">
        <f t="shared" si="14"/>
        <v>32.903463241328019</v>
      </c>
      <c r="AF12" s="10">
        <f t="shared" si="15"/>
        <v>9.9009900990099011E-3</v>
      </c>
      <c r="AG12" s="10">
        <f t="shared" si="16"/>
        <v>51.774257425742576</v>
      </c>
      <c r="AH12" s="10">
        <f t="shared" si="17"/>
        <v>118000</v>
      </c>
      <c r="AI12" s="10">
        <f t="shared" si="18"/>
        <v>66831.683168316828</v>
      </c>
      <c r="AJ12" s="10">
        <f t="shared" si="19"/>
        <v>122000</v>
      </c>
      <c r="AK12" s="10">
        <f t="shared" si="20"/>
        <v>14904200000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</v>
      </c>
      <c r="T13" s="2">
        <f t="shared" si="2"/>
        <v>180000</v>
      </c>
      <c r="U13" s="2">
        <f t="shared" si="3"/>
        <v>22000</v>
      </c>
      <c r="V13" s="2">
        <f t="shared" si="4"/>
        <v>20000</v>
      </c>
      <c r="W13" s="2">
        <f t="shared" si="5"/>
        <v>18000</v>
      </c>
      <c r="X13" s="2">
        <f t="shared" si="6"/>
        <v>220000.00000000003</v>
      </c>
      <c r="Y13" s="2">
        <f t="shared" si="7"/>
        <v>45</v>
      </c>
      <c r="Z13" s="2">
        <f t="shared" si="8"/>
        <v>55.000000000000007</v>
      </c>
      <c r="AA13" s="2">
        <f t="shared" si="9"/>
        <v>5000</v>
      </c>
      <c r="AB13" s="2">
        <f t="shared" si="10"/>
        <v>12.5</v>
      </c>
      <c r="AC13" s="2">
        <f t="shared" si="11"/>
        <v>750</v>
      </c>
      <c r="AD13" s="2">
        <f t="shared" si="0"/>
        <v>250</v>
      </c>
      <c r="AE13" s="13">
        <f t="shared" si="14"/>
        <v>12.371897701428955</v>
      </c>
      <c r="AF13" s="10">
        <f t="shared" si="15"/>
        <v>9.9009900990099011E-3</v>
      </c>
      <c r="AG13" s="10">
        <f t="shared" si="16"/>
        <v>55.970561056105616</v>
      </c>
      <c r="AH13" s="10">
        <f t="shared" si="17"/>
        <v>130000.00000000001</v>
      </c>
      <c r="AI13" s="10">
        <f t="shared" si="18"/>
        <v>24752.475247524751</v>
      </c>
      <c r="AJ13" s="10">
        <f t="shared" si="19"/>
        <v>128000.00000000001</v>
      </c>
      <c r="AK13" s="10">
        <f t="shared" si="20"/>
        <v>16796735000.000004</v>
      </c>
      <c r="AL13" s="10">
        <f t="shared" si="21"/>
        <v>45.6</v>
      </c>
      <c r="AM13" s="12"/>
      <c r="AN13" s="26" t="s">
        <v>53</v>
      </c>
      <c r="AO13" s="12">
        <f>10*LOG((AP4-AQ5)/AO6/AQ5)</f>
        <v>9.666619303756395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</v>
      </c>
      <c r="T14" s="2">
        <f t="shared" si="2"/>
        <v>200000</v>
      </c>
      <c r="U14" s="2">
        <f t="shared" si="3"/>
        <v>18000</v>
      </c>
      <c r="V14" s="2">
        <f t="shared" si="4"/>
        <v>22000</v>
      </c>
      <c r="W14" s="2">
        <f t="shared" si="5"/>
        <v>20000</v>
      </c>
      <c r="X14" s="2">
        <f t="shared" si="6"/>
        <v>180000</v>
      </c>
      <c r="Y14" s="2">
        <f t="shared" si="7"/>
        <v>50</v>
      </c>
      <c r="Z14" s="2">
        <f t="shared" si="8"/>
        <v>45</v>
      </c>
      <c r="AA14" s="2">
        <f t="shared" si="9"/>
        <v>5500</v>
      </c>
      <c r="AB14" s="2">
        <f t="shared" si="10"/>
        <v>25</v>
      </c>
      <c r="AC14" s="2">
        <f t="shared" si="11"/>
        <v>250</v>
      </c>
      <c r="AD14" s="2">
        <f t="shared" si="0"/>
        <v>250</v>
      </c>
      <c r="AE14" s="13">
        <f t="shared" si="14"/>
        <v>28.097379432826301</v>
      </c>
      <c r="AF14" s="10">
        <f t="shared" si="15"/>
        <v>9.9009900990098994E-3</v>
      </c>
      <c r="AG14" s="10">
        <f t="shared" si="16"/>
        <v>48.234851485148518</v>
      </c>
      <c r="AH14" s="10">
        <f t="shared" si="17"/>
        <v>112000</v>
      </c>
      <c r="AI14" s="10">
        <f t="shared" si="18"/>
        <v>54455.445544554459</v>
      </c>
      <c r="AJ14" s="10">
        <f t="shared" si="19"/>
        <v>110000</v>
      </c>
      <c r="AK14" s="10">
        <f t="shared" si="20"/>
        <v>12608600000</v>
      </c>
      <c r="AL14" s="10">
        <f t="shared" si="21"/>
        <v>50.6</v>
      </c>
      <c r="AM14" s="12"/>
      <c r="AN14" s="26" t="s">
        <v>54</v>
      </c>
      <c r="AO14" s="12">
        <f>10*LOG((AP4-AQ5)/AO6)</f>
        <v>27.557543028441135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</v>
      </c>
      <c r="T15" s="2">
        <f t="shared" si="2"/>
        <v>220000.00000000003</v>
      </c>
      <c r="U15" s="2">
        <f t="shared" si="3"/>
        <v>18000</v>
      </c>
      <c r="V15" s="2">
        <f t="shared" si="4"/>
        <v>22000</v>
      </c>
      <c r="W15" s="2">
        <f t="shared" si="5"/>
        <v>20000</v>
      </c>
      <c r="X15" s="2">
        <f t="shared" si="6"/>
        <v>180000</v>
      </c>
      <c r="Y15" s="2">
        <f t="shared" si="7"/>
        <v>55.000000000000007</v>
      </c>
      <c r="Z15" s="2">
        <f t="shared" si="8"/>
        <v>55.000000000000007</v>
      </c>
      <c r="AA15" s="2">
        <f t="shared" si="9"/>
        <v>5000</v>
      </c>
      <c r="AB15" s="2">
        <f t="shared" si="10"/>
        <v>12.5</v>
      </c>
      <c r="AC15" s="2">
        <f t="shared" si="11"/>
        <v>500</v>
      </c>
      <c r="AD15" s="2">
        <f t="shared" si="0"/>
        <v>500</v>
      </c>
      <c r="AE15" s="13">
        <f t="shared" si="14"/>
        <v>16.776140403529574</v>
      </c>
      <c r="AF15" s="10">
        <f t="shared" si="15"/>
        <v>1.098901098901099E-2</v>
      </c>
      <c r="AG15" s="10">
        <f t="shared" si="16"/>
        <v>55.887912087912092</v>
      </c>
      <c r="AH15" s="10">
        <f t="shared" si="17"/>
        <v>112000</v>
      </c>
      <c r="AI15" s="10">
        <f t="shared" si="18"/>
        <v>24725.274725274725</v>
      </c>
      <c r="AJ15" s="10">
        <f t="shared" si="19"/>
        <v>110000</v>
      </c>
      <c r="AK15" s="10">
        <f t="shared" si="20"/>
        <v>12484835000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</v>
      </c>
      <c r="T16" s="2">
        <f t="shared" si="2"/>
        <v>180000</v>
      </c>
      <c r="U16" s="2">
        <f t="shared" si="3"/>
        <v>20000</v>
      </c>
      <c r="V16" s="2">
        <f t="shared" si="4"/>
        <v>18000</v>
      </c>
      <c r="W16" s="2">
        <f t="shared" si="5"/>
        <v>22000</v>
      </c>
      <c r="X16" s="2">
        <f t="shared" si="6"/>
        <v>200000</v>
      </c>
      <c r="Y16" s="2">
        <f t="shared" si="7"/>
        <v>45</v>
      </c>
      <c r="Z16" s="2">
        <f t="shared" si="8"/>
        <v>45</v>
      </c>
      <c r="AA16" s="2">
        <f t="shared" si="9"/>
        <v>5500</v>
      </c>
      <c r="AB16" s="2">
        <f t="shared" si="10"/>
        <v>25</v>
      </c>
      <c r="AC16" s="2">
        <f t="shared" si="11"/>
        <v>750</v>
      </c>
      <c r="AD16" s="2">
        <f t="shared" si="0"/>
        <v>500</v>
      </c>
      <c r="AE16" s="13">
        <f t="shared" si="14"/>
        <v>24.198024920696763</v>
      </c>
      <c r="AF16" s="10">
        <f t="shared" si="15"/>
        <v>1.0880316518298714E-2</v>
      </c>
      <c r="AG16" s="10">
        <f t="shared" si="16"/>
        <v>45.485802835476427</v>
      </c>
      <c r="AH16" s="10">
        <f t="shared" si="17"/>
        <v>118000</v>
      </c>
      <c r="AI16" s="10">
        <f t="shared" si="18"/>
        <v>54401.58259149357</v>
      </c>
      <c r="AJ16" s="10">
        <f t="shared" si="19"/>
        <v>122000</v>
      </c>
      <c r="AK16" s="10">
        <f t="shared" si="20"/>
        <v>14676800000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</v>
      </c>
      <c r="T17" s="2">
        <f t="shared" si="2"/>
        <v>200000</v>
      </c>
      <c r="U17" s="2">
        <f t="shared" si="3"/>
        <v>22000</v>
      </c>
      <c r="V17" s="2">
        <f t="shared" si="4"/>
        <v>20000</v>
      </c>
      <c r="W17" s="2">
        <f t="shared" si="5"/>
        <v>18000</v>
      </c>
      <c r="X17" s="2">
        <f t="shared" si="6"/>
        <v>220000.00000000003</v>
      </c>
      <c r="Y17" s="2">
        <f t="shared" si="7"/>
        <v>50</v>
      </c>
      <c r="Z17" s="2">
        <f t="shared" si="8"/>
        <v>50</v>
      </c>
      <c r="AA17" s="2">
        <f t="shared" si="9"/>
        <v>4500</v>
      </c>
      <c r="AB17" s="2">
        <f t="shared" si="10"/>
        <v>37.5</v>
      </c>
      <c r="AC17" s="2">
        <f t="shared" si="11"/>
        <v>250</v>
      </c>
      <c r="AD17" s="2">
        <f t="shared" si="0"/>
        <v>500</v>
      </c>
      <c r="AE17" s="13">
        <f t="shared" si="14"/>
        <v>28.790750695987121</v>
      </c>
      <c r="AF17" s="10">
        <f t="shared" si="15"/>
        <v>8.1154192966636594E-3</v>
      </c>
      <c r="AG17" s="10">
        <f t="shared" si="16"/>
        <v>51.614283137962126</v>
      </c>
      <c r="AH17" s="10">
        <f t="shared" si="17"/>
        <v>130000.00000000001</v>
      </c>
      <c r="AI17" s="10">
        <f t="shared" si="18"/>
        <v>66952.209197475197</v>
      </c>
      <c r="AJ17" s="10">
        <f t="shared" si="19"/>
        <v>128000.00000000001</v>
      </c>
      <c r="AK17" s="10">
        <f t="shared" si="20"/>
        <v>17136650000.000004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</v>
      </c>
      <c r="T18" s="2">
        <f t="shared" si="2"/>
        <v>220000.00000000003</v>
      </c>
      <c r="U18" s="2">
        <f t="shared" si="3"/>
        <v>20000</v>
      </c>
      <c r="V18" s="2">
        <f t="shared" si="4"/>
        <v>18000</v>
      </c>
      <c r="W18" s="2">
        <f t="shared" si="5"/>
        <v>18000</v>
      </c>
      <c r="X18" s="2">
        <f t="shared" si="6"/>
        <v>220000.00000000003</v>
      </c>
      <c r="Y18" s="2">
        <f t="shared" si="7"/>
        <v>50</v>
      </c>
      <c r="Z18" s="2">
        <f t="shared" si="8"/>
        <v>55.000000000000007</v>
      </c>
      <c r="AA18" s="2">
        <f t="shared" si="9"/>
        <v>5500</v>
      </c>
      <c r="AB18" s="2">
        <f t="shared" si="10"/>
        <v>25</v>
      </c>
      <c r="AC18" s="2">
        <f t="shared" si="11"/>
        <v>250</v>
      </c>
      <c r="AD18" s="2">
        <f t="shared" si="0"/>
        <v>500</v>
      </c>
      <c r="AE18" s="13">
        <f t="shared" si="14"/>
        <v>23.12114639497802</v>
      </c>
      <c r="AF18" s="10">
        <f t="shared" si="15"/>
        <v>1.098901098901099E-2</v>
      </c>
      <c r="AG18" s="10">
        <f t="shared" si="16"/>
        <v>56.775824175824184</v>
      </c>
      <c r="AH18" s="10">
        <f t="shared" si="17"/>
        <v>128000.00000000001</v>
      </c>
      <c r="AI18" s="10">
        <f t="shared" si="18"/>
        <v>49450.54945054945</v>
      </c>
      <c r="AJ18" s="10">
        <f t="shared" si="19"/>
        <v>128000.00000000001</v>
      </c>
      <c r="AK18" s="10">
        <f t="shared" si="20"/>
        <v>16716800000.000004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</v>
      </c>
      <c r="T19" s="2">
        <f t="shared" si="2"/>
        <v>180000</v>
      </c>
      <c r="U19" s="2">
        <f t="shared" si="3"/>
        <v>22000</v>
      </c>
      <c r="V19" s="2">
        <f t="shared" si="4"/>
        <v>20000</v>
      </c>
      <c r="W19" s="2">
        <f t="shared" si="5"/>
        <v>20000</v>
      </c>
      <c r="X19" s="2">
        <f t="shared" si="6"/>
        <v>180000</v>
      </c>
      <c r="Y19" s="2">
        <f t="shared" si="7"/>
        <v>55.000000000000007</v>
      </c>
      <c r="Z19" s="2">
        <f t="shared" si="8"/>
        <v>45</v>
      </c>
      <c r="AA19" s="2">
        <f t="shared" si="9"/>
        <v>4500</v>
      </c>
      <c r="AB19" s="2">
        <f t="shared" si="10"/>
        <v>37.5</v>
      </c>
      <c r="AC19" s="2">
        <f t="shared" si="11"/>
        <v>500</v>
      </c>
      <c r="AD19" s="2">
        <f t="shared" si="0"/>
        <v>500</v>
      </c>
      <c r="AE19" s="13">
        <f t="shared" si="14"/>
        <v>40.542983221858876</v>
      </c>
      <c r="AF19" s="10">
        <f t="shared" si="15"/>
        <v>1.0880316518298714E-2</v>
      </c>
      <c r="AG19" s="10">
        <f t="shared" si="16"/>
        <v>45.728704253214637</v>
      </c>
      <c r="AH19" s="10">
        <f t="shared" si="17"/>
        <v>110000</v>
      </c>
      <c r="AI19" s="10">
        <f t="shared" si="18"/>
        <v>81602.373887240363</v>
      </c>
      <c r="AJ19" s="10">
        <f t="shared" si="19"/>
        <v>110000</v>
      </c>
      <c r="AK19" s="10">
        <f t="shared" si="20"/>
        <v>12565850000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</v>
      </c>
      <c r="T20" s="2">
        <f t="shared" si="2"/>
        <v>200000</v>
      </c>
      <c r="U20" s="2">
        <f t="shared" si="3"/>
        <v>18000</v>
      </c>
      <c r="V20" s="2">
        <f t="shared" si="4"/>
        <v>22000</v>
      </c>
      <c r="W20" s="2">
        <f t="shared" si="5"/>
        <v>22000</v>
      </c>
      <c r="X20" s="2">
        <f t="shared" si="6"/>
        <v>200000</v>
      </c>
      <c r="Y20" s="2">
        <f t="shared" si="7"/>
        <v>45</v>
      </c>
      <c r="Z20" s="2">
        <f t="shared" si="8"/>
        <v>50</v>
      </c>
      <c r="AA20" s="2">
        <f t="shared" si="9"/>
        <v>5000</v>
      </c>
      <c r="AB20" s="2">
        <f t="shared" si="10"/>
        <v>12.5</v>
      </c>
      <c r="AC20" s="2">
        <f t="shared" si="11"/>
        <v>750</v>
      </c>
      <c r="AD20" s="2">
        <f t="shared" si="0"/>
        <v>500</v>
      </c>
      <c r="AE20" s="13">
        <f t="shared" si="14"/>
        <v>11.904895608533899</v>
      </c>
      <c r="AF20" s="10">
        <f t="shared" si="15"/>
        <v>8.1154192966636594E-3</v>
      </c>
      <c r="AG20" s="10">
        <f t="shared" si="16"/>
        <v>50.538094379320711</v>
      </c>
      <c r="AH20" s="10">
        <f t="shared" si="17"/>
        <v>122000</v>
      </c>
      <c r="AI20" s="10">
        <f t="shared" si="18"/>
        <v>22317.40306582507</v>
      </c>
      <c r="AJ20" s="10">
        <f t="shared" si="19"/>
        <v>122000</v>
      </c>
      <c r="AK20" s="10">
        <f t="shared" si="20"/>
        <v>15032230000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21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</v>
      </c>
      <c r="T21" s="2">
        <f t="shared" si="2"/>
        <v>180000</v>
      </c>
      <c r="U21" s="2">
        <f t="shared" si="3"/>
        <v>22000</v>
      </c>
      <c r="V21" s="2">
        <f t="shared" si="4"/>
        <v>22000</v>
      </c>
      <c r="W21" s="2">
        <f t="shared" si="5"/>
        <v>22000</v>
      </c>
      <c r="X21" s="2">
        <f t="shared" si="6"/>
        <v>180000</v>
      </c>
      <c r="Y21" s="2">
        <f t="shared" si="7"/>
        <v>50</v>
      </c>
      <c r="Z21" s="2">
        <f t="shared" si="8"/>
        <v>50</v>
      </c>
      <c r="AA21" s="2">
        <f t="shared" si="9"/>
        <v>4500</v>
      </c>
      <c r="AB21" s="2">
        <f t="shared" si="10"/>
        <v>25</v>
      </c>
      <c r="AC21" s="2">
        <f t="shared" si="11"/>
        <v>750</v>
      </c>
      <c r="AD21" s="2">
        <f t="shared" si="0"/>
        <v>500</v>
      </c>
      <c r="AE21" s="13">
        <f t="shared" si="14"/>
        <v>26.039848579825264</v>
      </c>
      <c r="AF21" s="10">
        <f t="shared" si="15"/>
        <v>1.098901098901099E-2</v>
      </c>
      <c r="AG21" s="10">
        <f t="shared" si="16"/>
        <v>50.485274725274728</v>
      </c>
      <c r="AH21" s="10">
        <f t="shared" si="17"/>
        <v>112000</v>
      </c>
      <c r="AI21" s="10">
        <f t="shared" si="18"/>
        <v>49450.54945054945</v>
      </c>
      <c r="AJ21" s="10">
        <f t="shared" si="19"/>
        <v>112000</v>
      </c>
      <c r="AK21" s="10">
        <f t="shared" si="20"/>
        <v>12835200000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LOOKUP(BD23,$AY$3:$BA$3,AY4:BA4)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</v>
      </c>
      <c r="T22" s="2">
        <f t="shared" si="2"/>
        <v>200000</v>
      </c>
      <c r="U22" s="2">
        <f t="shared" si="3"/>
        <v>18000</v>
      </c>
      <c r="V22" s="2">
        <f t="shared" si="4"/>
        <v>18000</v>
      </c>
      <c r="W22" s="2">
        <f t="shared" si="5"/>
        <v>18000</v>
      </c>
      <c r="X22" s="2">
        <f t="shared" si="6"/>
        <v>200000</v>
      </c>
      <c r="Y22" s="2">
        <f t="shared" si="7"/>
        <v>55.000000000000007</v>
      </c>
      <c r="Z22" s="2">
        <f t="shared" si="8"/>
        <v>55.000000000000007</v>
      </c>
      <c r="AA22" s="2">
        <f t="shared" si="9"/>
        <v>5000</v>
      </c>
      <c r="AB22" s="2">
        <f t="shared" si="10"/>
        <v>37.5</v>
      </c>
      <c r="AC22" s="2">
        <f t="shared" si="11"/>
        <v>250</v>
      </c>
      <c r="AD22" s="2">
        <f t="shared" si="0"/>
        <v>500</v>
      </c>
      <c r="AE22" s="13">
        <f t="shared" si="14"/>
        <v>37.650383449216456</v>
      </c>
      <c r="AF22" s="10">
        <f t="shared" si="15"/>
        <v>1.0880316518298714E-2</v>
      </c>
      <c r="AG22" s="10">
        <f t="shared" si="16"/>
        <v>56.617408506429285</v>
      </c>
      <c r="AH22" s="10">
        <f t="shared" si="17"/>
        <v>118000</v>
      </c>
      <c r="AI22" s="10">
        <f t="shared" si="18"/>
        <v>81602.373887240363</v>
      </c>
      <c r="AJ22" s="10">
        <f t="shared" si="19"/>
        <v>118000</v>
      </c>
      <c r="AK22" s="10">
        <f t="shared" si="20"/>
        <v>14423730000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LOOKUP(BE23,$AY$3:$BA$3,AY5:BA5)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</v>
      </c>
      <c r="T23" s="2">
        <f t="shared" si="2"/>
        <v>220000.00000000003</v>
      </c>
      <c r="U23" s="2">
        <f t="shared" si="3"/>
        <v>20000</v>
      </c>
      <c r="V23" s="2">
        <f t="shared" si="4"/>
        <v>20000</v>
      </c>
      <c r="W23" s="2">
        <f t="shared" si="5"/>
        <v>20000</v>
      </c>
      <c r="X23" s="2">
        <f t="shared" si="6"/>
        <v>220000.00000000003</v>
      </c>
      <c r="Y23" s="2">
        <f t="shared" si="7"/>
        <v>45</v>
      </c>
      <c r="Z23" s="2">
        <f t="shared" si="8"/>
        <v>45</v>
      </c>
      <c r="AA23" s="2">
        <f t="shared" si="9"/>
        <v>5500</v>
      </c>
      <c r="AB23" s="2">
        <f t="shared" si="10"/>
        <v>12.5</v>
      </c>
      <c r="AC23" s="2">
        <f t="shared" si="11"/>
        <v>500</v>
      </c>
      <c r="AD23" s="2">
        <f t="shared" si="0"/>
        <v>500</v>
      </c>
      <c r="AE23" s="13">
        <f t="shared" si="14"/>
        <v>11.38131214399319</v>
      </c>
      <c r="AF23" s="10">
        <f t="shared" si="15"/>
        <v>8.1154192966636594E-3</v>
      </c>
      <c r="AG23" s="10">
        <f t="shared" si="16"/>
        <v>45.887141568981065</v>
      </c>
      <c r="AH23" s="10">
        <f t="shared" si="17"/>
        <v>130000.00000000001</v>
      </c>
      <c r="AI23" s="10">
        <f t="shared" si="18"/>
        <v>22317.40306582507</v>
      </c>
      <c r="AJ23" s="10">
        <f t="shared" si="19"/>
        <v>130000.00000000001</v>
      </c>
      <c r="AK23" s="10">
        <f t="shared" si="20"/>
        <v>17057950000.000004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LOOKUP(BF23,$AY$3:$BA$3,AY6:BA6)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27">
        <v>21</v>
      </c>
      <c r="BD23" s="27">
        <v>3</v>
      </c>
      <c r="BE23" s="27">
        <v>1</v>
      </c>
      <c r="BF23" s="27">
        <v>3</v>
      </c>
      <c r="BG23" s="27">
        <v>2</v>
      </c>
      <c r="BH23" s="27">
        <v>2</v>
      </c>
      <c r="BI23" s="27">
        <v>2</v>
      </c>
      <c r="BJ23" s="27">
        <v>3</v>
      </c>
      <c r="BK23" s="27">
        <v>1</v>
      </c>
      <c r="BL23" s="27">
        <v>1</v>
      </c>
      <c r="BM23" s="27">
        <v>3</v>
      </c>
      <c r="BN23" s="27">
        <v>1</v>
      </c>
      <c r="BO23" s="27">
        <v>2</v>
      </c>
      <c r="BP23" s="27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</v>
      </c>
      <c r="T24" s="2">
        <f t="shared" si="2"/>
        <v>200000</v>
      </c>
      <c r="U24" s="2">
        <f t="shared" si="3"/>
        <v>22000</v>
      </c>
      <c r="V24" s="2">
        <f t="shared" si="4"/>
        <v>22000</v>
      </c>
      <c r="W24" s="2">
        <f t="shared" si="5"/>
        <v>18000</v>
      </c>
      <c r="X24" s="2">
        <f t="shared" si="6"/>
        <v>200000</v>
      </c>
      <c r="Y24" s="2">
        <f t="shared" si="7"/>
        <v>45</v>
      </c>
      <c r="Z24" s="2">
        <f t="shared" si="8"/>
        <v>45</v>
      </c>
      <c r="AA24" s="2">
        <f t="shared" si="9"/>
        <v>5500</v>
      </c>
      <c r="AB24" s="2">
        <f t="shared" si="10"/>
        <v>37.5</v>
      </c>
      <c r="AC24" s="2">
        <f t="shared" si="11"/>
        <v>500</v>
      </c>
      <c r="AD24" s="2">
        <f t="shared" si="0"/>
        <v>500</v>
      </c>
      <c r="AE24" s="13">
        <f t="shared" si="14"/>
        <v>29.98706157253099</v>
      </c>
      <c r="AF24" s="10">
        <f t="shared" si="15"/>
        <v>1.098901098901099E-2</v>
      </c>
      <c r="AG24" s="10">
        <f t="shared" si="16"/>
        <v>45.807912087912086</v>
      </c>
      <c r="AH24" s="10">
        <f t="shared" si="17"/>
        <v>122000</v>
      </c>
      <c r="AI24" s="10">
        <f t="shared" si="18"/>
        <v>74175.824175824178</v>
      </c>
      <c r="AJ24" s="10">
        <f t="shared" si="19"/>
        <v>118000</v>
      </c>
      <c r="AK24" s="10">
        <f t="shared" si="20"/>
        <v>14811800000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LOOKUP(BG23,$AY$3:$BA$3,AY7:BA7)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</v>
      </c>
      <c r="T25" s="2">
        <f t="shared" si="2"/>
        <v>220000.00000000003</v>
      </c>
      <c r="U25" s="2">
        <f t="shared" si="3"/>
        <v>18000</v>
      </c>
      <c r="V25" s="2">
        <f t="shared" si="4"/>
        <v>18000</v>
      </c>
      <c r="W25" s="2">
        <f t="shared" si="5"/>
        <v>20000</v>
      </c>
      <c r="X25" s="2">
        <f t="shared" si="6"/>
        <v>220000.00000000003</v>
      </c>
      <c r="Y25" s="2">
        <f t="shared" si="7"/>
        <v>50</v>
      </c>
      <c r="Z25" s="2">
        <f t="shared" si="8"/>
        <v>50</v>
      </c>
      <c r="AA25" s="2">
        <f t="shared" si="9"/>
        <v>4500</v>
      </c>
      <c r="AB25" s="2">
        <f t="shared" si="10"/>
        <v>12.5</v>
      </c>
      <c r="AC25" s="2">
        <f t="shared" si="11"/>
        <v>750</v>
      </c>
      <c r="AD25" s="2">
        <f t="shared" si="0"/>
        <v>500</v>
      </c>
      <c r="AE25" s="13">
        <f t="shared" si="14"/>
        <v>15.025523760301679</v>
      </c>
      <c r="AF25" s="10">
        <f t="shared" si="15"/>
        <v>1.0880316518298714E-2</v>
      </c>
      <c r="AG25" s="10">
        <f t="shared" si="16"/>
        <v>50.592469502143089</v>
      </c>
      <c r="AH25" s="10">
        <f t="shared" si="17"/>
        <v>128000.00000000001</v>
      </c>
      <c r="AI25" s="10">
        <f t="shared" si="18"/>
        <v>27200.791295746785</v>
      </c>
      <c r="AJ25" s="10">
        <f t="shared" si="19"/>
        <v>130000.00000000001</v>
      </c>
      <c r="AK25" s="10">
        <f t="shared" si="20"/>
        <v>16814150000.000004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LOOKUP(BH23,$AY$3:$BA$3,AY8:BA8)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</v>
      </c>
      <c r="T26" s="2">
        <f t="shared" si="2"/>
        <v>180000</v>
      </c>
      <c r="U26" s="2">
        <f t="shared" si="3"/>
        <v>20000</v>
      </c>
      <c r="V26" s="2">
        <f t="shared" si="4"/>
        <v>20000</v>
      </c>
      <c r="W26" s="2">
        <f t="shared" si="5"/>
        <v>22000</v>
      </c>
      <c r="X26" s="2">
        <f t="shared" si="6"/>
        <v>180000</v>
      </c>
      <c r="Y26" s="2">
        <f t="shared" si="7"/>
        <v>55.000000000000007</v>
      </c>
      <c r="Z26" s="2">
        <f t="shared" si="8"/>
        <v>55.000000000000007</v>
      </c>
      <c r="AA26" s="2">
        <f t="shared" si="9"/>
        <v>5000</v>
      </c>
      <c r="AB26" s="2">
        <f t="shared" si="10"/>
        <v>25</v>
      </c>
      <c r="AC26" s="2">
        <f t="shared" si="11"/>
        <v>250</v>
      </c>
      <c r="AD26" s="2">
        <f t="shared" si="0"/>
        <v>500</v>
      </c>
      <c r="AE26" s="13">
        <f t="shared" si="14"/>
        <v>25.783031165499477</v>
      </c>
      <c r="AF26" s="10">
        <f t="shared" si="15"/>
        <v>8.1154192966636594E-3</v>
      </c>
      <c r="AG26" s="10">
        <f t="shared" si="16"/>
        <v>56.454283137962136</v>
      </c>
      <c r="AH26" s="10">
        <f t="shared" si="17"/>
        <v>110000</v>
      </c>
      <c r="AI26" s="10">
        <f t="shared" si="18"/>
        <v>44634.806131650141</v>
      </c>
      <c r="AJ26" s="10">
        <f t="shared" si="19"/>
        <v>112000</v>
      </c>
      <c r="AK26" s="10">
        <f t="shared" si="20"/>
        <v>12637460000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LOOKUP(BI23,$AY$3:$BA$3,AY9:BA9)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</v>
      </c>
      <c r="T27" s="2">
        <f t="shared" si="2"/>
        <v>200000</v>
      </c>
      <c r="U27" s="2">
        <f t="shared" si="3"/>
        <v>18000</v>
      </c>
      <c r="V27" s="2">
        <f t="shared" si="4"/>
        <v>20000</v>
      </c>
      <c r="W27" s="2">
        <f t="shared" si="5"/>
        <v>22000</v>
      </c>
      <c r="X27" s="2">
        <f t="shared" si="6"/>
        <v>220000.00000000003</v>
      </c>
      <c r="Y27" s="2">
        <f t="shared" si="7"/>
        <v>45</v>
      </c>
      <c r="Z27" s="2">
        <f t="shared" si="8"/>
        <v>55.000000000000007</v>
      </c>
      <c r="AA27" s="2">
        <f t="shared" si="9"/>
        <v>4500</v>
      </c>
      <c r="AB27" s="2">
        <f t="shared" si="10"/>
        <v>25</v>
      </c>
      <c r="AC27" s="2">
        <f t="shared" si="11"/>
        <v>500</v>
      </c>
      <c r="AD27" s="2">
        <f t="shared" si="0"/>
        <v>750</v>
      </c>
      <c r="AE27" s="13">
        <f t="shared" si="14"/>
        <v>22.353980785323682</v>
      </c>
      <c r="AF27" s="10">
        <f t="shared" si="15"/>
        <v>1.2074643249176729E-2</v>
      </c>
      <c r="AG27" s="10">
        <f t="shared" si="16"/>
        <v>55.539129162092948</v>
      </c>
      <c r="AH27" s="10">
        <f t="shared" si="17"/>
        <v>130000.00000000001</v>
      </c>
      <c r="AI27" s="10">
        <f t="shared" si="18"/>
        <v>54335.89462129528</v>
      </c>
      <c r="AJ27" s="10">
        <f t="shared" si="19"/>
        <v>132000</v>
      </c>
      <c r="AK27" s="10">
        <f t="shared" si="20"/>
        <v>17466540000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LOOKUP(BJ23,$AY$3:$BA$3,AY10:BA10)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</v>
      </c>
      <c r="T28" s="2">
        <f t="shared" si="2"/>
        <v>220000.00000000003</v>
      </c>
      <c r="U28" s="2">
        <f t="shared" si="3"/>
        <v>20000</v>
      </c>
      <c r="V28" s="2">
        <f t="shared" si="4"/>
        <v>22000</v>
      </c>
      <c r="W28" s="2">
        <f t="shared" si="5"/>
        <v>18000</v>
      </c>
      <c r="X28" s="2">
        <f t="shared" si="6"/>
        <v>180000</v>
      </c>
      <c r="Y28" s="2">
        <f t="shared" si="7"/>
        <v>50</v>
      </c>
      <c r="Z28" s="2">
        <f t="shared" si="8"/>
        <v>45</v>
      </c>
      <c r="AA28" s="2">
        <f t="shared" si="9"/>
        <v>5000</v>
      </c>
      <c r="AB28" s="2">
        <f t="shared" si="10"/>
        <v>37.5</v>
      </c>
      <c r="AC28" s="2">
        <f t="shared" si="11"/>
        <v>750</v>
      </c>
      <c r="AD28" s="2">
        <f t="shared" si="0"/>
        <v>750</v>
      </c>
      <c r="AE28" s="13">
        <f t="shared" si="14"/>
        <v>32.65756776947314</v>
      </c>
      <c r="AF28" s="10">
        <f t="shared" si="15"/>
        <v>8.9197224975222991E-3</v>
      </c>
      <c r="AG28" s="10">
        <f t="shared" si="16"/>
        <v>45.39428256799912</v>
      </c>
      <c r="AH28" s="10">
        <f t="shared" si="17"/>
        <v>112000</v>
      </c>
      <c r="AI28" s="10">
        <f t="shared" si="18"/>
        <v>66897.918731417245</v>
      </c>
      <c r="AJ28" s="10">
        <f t="shared" si="19"/>
        <v>108000</v>
      </c>
      <c r="AK28" s="10">
        <f t="shared" si="20"/>
        <v>12519500000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LOOKUP(BK23,$AY$3:$BA$3,AY11:BA11)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</v>
      </c>
      <c r="T29" s="2">
        <f t="shared" si="2"/>
        <v>180000</v>
      </c>
      <c r="U29" s="2">
        <f t="shared" si="3"/>
        <v>22000</v>
      </c>
      <c r="V29" s="2">
        <f t="shared" si="4"/>
        <v>18000</v>
      </c>
      <c r="W29" s="2">
        <f t="shared" si="5"/>
        <v>20000</v>
      </c>
      <c r="X29" s="2">
        <f t="shared" si="6"/>
        <v>200000</v>
      </c>
      <c r="Y29" s="2">
        <f t="shared" si="7"/>
        <v>55.000000000000007</v>
      </c>
      <c r="Z29" s="2">
        <f t="shared" si="8"/>
        <v>50</v>
      </c>
      <c r="AA29" s="2">
        <f t="shared" si="9"/>
        <v>5500</v>
      </c>
      <c r="AB29" s="2">
        <f t="shared" si="10"/>
        <v>12.5</v>
      </c>
      <c r="AC29" s="2">
        <f t="shared" si="11"/>
        <v>250</v>
      </c>
      <c r="AD29" s="2">
        <f t="shared" si="0"/>
        <v>750</v>
      </c>
      <c r="AE29" s="13">
        <f t="shared" si="14"/>
        <v>15.856721457051396</v>
      </c>
      <c r="AF29" s="10">
        <f t="shared" si="15"/>
        <v>9.0090090090090072E-3</v>
      </c>
      <c r="AG29" s="10">
        <f t="shared" si="16"/>
        <v>50.970570570570572</v>
      </c>
      <c r="AH29" s="10">
        <f t="shared" si="17"/>
        <v>118000</v>
      </c>
      <c r="AI29" s="10">
        <f t="shared" si="18"/>
        <v>24774.774774774774</v>
      </c>
      <c r="AJ29" s="10">
        <f t="shared" si="19"/>
        <v>120000</v>
      </c>
      <c r="AK29" s="10">
        <f t="shared" si="20"/>
        <v>14336715000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LOOKUP(BL23,$AY$3:$BA$3,AY12:BA12)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</v>
      </c>
      <c r="T30" s="2">
        <f t="shared" si="2"/>
        <v>200000</v>
      </c>
      <c r="U30" s="2">
        <f t="shared" si="3"/>
        <v>20000</v>
      </c>
      <c r="V30" s="2">
        <f t="shared" si="4"/>
        <v>20000</v>
      </c>
      <c r="W30" s="2">
        <f t="shared" si="5"/>
        <v>18000</v>
      </c>
      <c r="X30" s="2">
        <f t="shared" si="6"/>
        <v>180000</v>
      </c>
      <c r="Y30" s="2">
        <f t="shared" si="7"/>
        <v>55.000000000000007</v>
      </c>
      <c r="Z30" s="2">
        <f t="shared" si="8"/>
        <v>50</v>
      </c>
      <c r="AA30" s="2">
        <f t="shared" si="9"/>
        <v>5500</v>
      </c>
      <c r="AB30" s="2">
        <f t="shared" si="10"/>
        <v>12.5</v>
      </c>
      <c r="AC30" s="2">
        <f t="shared" si="11"/>
        <v>750</v>
      </c>
      <c r="AD30" s="2">
        <f t="shared" si="0"/>
        <v>750</v>
      </c>
      <c r="AE30" s="13">
        <f t="shared" si="14"/>
        <v>18.659581791273357</v>
      </c>
      <c r="AF30" s="10">
        <f t="shared" si="15"/>
        <v>1.2074643249176729E-2</v>
      </c>
      <c r="AG30" s="10">
        <f t="shared" si="16"/>
        <v>50.359419441395289</v>
      </c>
      <c r="AH30" s="10">
        <f t="shared" si="17"/>
        <v>110000</v>
      </c>
      <c r="AI30" s="10">
        <f t="shared" si="18"/>
        <v>27167.94731064764</v>
      </c>
      <c r="AJ30" s="10">
        <f t="shared" si="19"/>
        <v>108000</v>
      </c>
      <c r="AK30" s="10">
        <f t="shared" si="20"/>
        <v>12041865000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LOOKUP(BM23,$AY$3:$BA$3,AY13:BA13)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</v>
      </c>
      <c r="T31" s="2">
        <f t="shared" si="2"/>
        <v>220000.00000000003</v>
      </c>
      <c r="U31" s="2">
        <f t="shared" si="3"/>
        <v>22000</v>
      </c>
      <c r="V31" s="2">
        <f t="shared" si="4"/>
        <v>22000</v>
      </c>
      <c r="W31" s="2">
        <f t="shared" si="5"/>
        <v>20000</v>
      </c>
      <c r="X31" s="2">
        <f t="shared" si="6"/>
        <v>200000</v>
      </c>
      <c r="Y31" s="2">
        <f t="shared" si="7"/>
        <v>45</v>
      </c>
      <c r="Z31" s="2">
        <f t="shared" si="8"/>
        <v>55.000000000000007</v>
      </c>
      <c r="AA31" s="2">
        <f t="shared" si="9"/>
        <v>4500</v>
      </c>
      <c r="AB31" s="2">
        <f t="shared" si="10"/>
        <v>25</v>
      </c>
      <c r="AC31" s="2">
        <f t="shared" si="11"/>
        <v>250</v>
      </c>
      <c r="AD31" s="2">
        <f t="shared" si="0"/>
        <v>750</v>
      </c>
      <c r="AE31" s="13">
        <f t="shared" si="14"/>
        <v>20.295562530304057</v>
      </c>
      <c r="AF31" s="10">
        <f t="shared" si="15"/>
        <v>8.9197224975222991E-3</v>
      </c>
      <c r="AG31" s="10">
        <f t="shared" si="16"/>
        <v>56.182847703997368</v>
      </c>
      <c r="AH31" s="10">
        <f t="shared" si="17"/>
        <v>122000</v>
      </c>
      <c r="AI31" s="10">
        <f t="shared" si="18"/>
        <v>44598.612487611499</v>
      </c>
      <c r="AJ31" s="10">
        <f t="shared" si="19"/>
        <v>120000</v>
      </c>
      <c r="AK31" s="10">
        <f t="shared" si="20"/>
        <v>14923140000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LOOKUP(BN23,$AY$3:$BA$3,AY14:BA14)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</v>
      </c>
      <c r="T32" s="2">
        <f t="shared" si="2"/>
        <v>180000</v>
      </c>
      <c r="U32" s="2">
        <f t="shared" si="3"/>
        <v>18000</v>
      </c>
      <c r="V32" s="2">
        <f t="shared" si="4"/>
        <v>18000</v>
      </c>
      <c r="W32" s="2">
        <f t="shared" si="5"/>
        <v>22000</v>
      </c>
      <c r="X32" s="2">
        <f t="shared" si="6"/>
        <v>220000.00000000003</v>
      </c>
      <c r="Y32" s="2">
        <f t="shared" si="7"/>
        <v>50</v>
      </c>
      <c r="Z32" s="2">
        <f t="shared" si="8"/>
        <v>45</v>
      </c>
      <c r="AA32" s="2">
        <f t="shared" si="9"/>
        <v>5000</v>
      </c>
      <c r="AB32" s="2">
        <f t="shared" si="10"/>
        <v>37.5</v>
      </c>
      <c r="AC32" s="2">
        <f t="shared" si="11"/>
        <v>500</v>
      </c>
      <c r="AD32" s="2">
        <f t="shared" si="0"/>
        <v>750</v>
      </c>
      <c r="AE32" s="13">
        <f t="shared" si="14"/>
        <v>31.11422774125494</v>
      </c>
      <c r="AF32" s="10">
        <f t="shared" si="15"/>
        <v>9.0090090090090072E-3</v>
      </c>
      <c r="AG32" s="10">
        <f t="shared" si="16"/>
        <v>45.485285285285286</v>
      </c>
      <c r="AH32" s="10">
        <f t="shared" si="17"/>
        <v>128000.00000000001</v>
      </c>
      <c r="AI32" s="10">
        <f t="shared" si="18"/>
        <v>74324.32432432432</v>
      </c>
      <c r="AJ32" s="10">
        <f t="shared" si="19"/>
        <v>132000</v>
      </c>
      <c r="AK32" s="10">
        <f t="shared" si="20"/>
        <v>17396500000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LOOKUP(BO23,$AY$3:$BA$3,AY15:BA15)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</v>
      </c>
      <c r="T33" s="2">
        <f t="shared" si="2"/>
        <v>220000.00000000003</v>
      </c>
      <c r="U33" s="2">
        <f t="shared" si="3"/>
        <v>22000</v>
      </c>
      <c r="V33" s="2">
        <f t="shared" si="4"/>
        <v>20000</v>
      </c>
      <c r="W33" s="2">
        <f t="shared" si="5"/>
        <v>22000</v>
      </c>
      <c r="X33" s="2">
        <f t="shared" si="6"/>
        <v>200000</v>
      </c>
      <c r="Y33" s="2">
        <f t="shared" si="7"/>
        <v>50</v>
      </c>
      <c r="Z33" s="2">
        <f t="shared" si="8"/>
        <v>45</v>
      </c>
      <c r="AA33" s="2">
        <f t="shared" si="9"/>
        <v>5000</v>
      </c>
      <c r="AB33" s="2">
        <f t="shared" si="10"/>
        <v>12.5</v>
      </c>
      <c r="AC33" s="2">
        <f t="shared" si="11"/>
        <v>250</v>
      </c>
      <c r="AD33" s="2">
        <f t="shared" si="0"/>
        <v>750</v>
      </c>
      <c r="AE33" s="13">
        <f t="shared" si="14"/>
        <v>15.995907588080108</v>
      </c>
      <c r="AF33" s="10">
        <f t="shared" si="15"/>
        <v>1.2074643249176729E-2</v>
      </c>
      <c r="AG33" s="10">
        <f t="shared" si="16"/>
        <v>46.184924990852544</v>
      </c>
      <c r="AH33" s="10">
        <f t="shared" si="17"/>
        <v>120000</v>
      </c>
      <c r="AI33" s="10">
        <f t="shared" si="18"/>
        <v>27167.94731064764</v>
      </c>
      <c r="AJ33" s="10">
        <f t="shared" si="19"/>
        <v>122000</v>
      </c>
      <c r="AK33" s="10">
        <f t="shared" si="20"/>
        <v>14803350000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LOOKUP(BP23,$AY$3:$BA$3,AY16:BA16)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</v>
      </c>
      <c r="T34" s="2">
        <f t="shared" si="2"/>
        <v>180000</v>
      </c>
      <c r="U34" s="2">
        <f t="shared" si="3"/>
        <v>18000</v>
      </c>
      <c r="V34" s="2">
        <f t="shared" si="4"/>
        <v>22000</v>
      </c>
      <c r="W34" s="2">
        <f t="shared" si="5"/>
        <v>18000</v>
      </c>
      <c r="X34" s="2">
        <f t="shared" si="6"/>
        <v>220000.00000000003</v>
      </c>
      <c r="Y34" s="2">
        <f t="shared" si="7"/>
        <v>55.000000000000007</v>
      </c>
      <c r="Z34" s="2">
        <f t="shared" si="8"/>
        <v>50</v>
      </c>
      <c r="AA34" s="2">
        <f t="shared" si="9"/>
        <v>5500</v>
      </c>
      <c r="AB34" s="2">
        <f t="shared" si="10"/>
        <v>25</v>
      </c>
      <c r="AC34" s="2">
        <f t="shared" si="11"/>
        <v>500</v>
      </c>
      <c r="AD34" s="2">
        <f t="shared" si="0"/>
        <v>750</v>
      </c>
      <c r="AE34" s="13">
        <f t="shared" si="14"/>
        <v>23.483013597518358</v>
      </c>
      <c r="AF34" s="10">
        <f t="shared" si="15"/>
        <v>8.9197224975222991E-3</v>
      </c>
      <c r="AG34" s="10">
        <f t="shared" si="16"/>
        <v>50.484757185332015</v>
      </c>
      <c r="AH34" s="10">
        <f t="shared" si="17"/>
        <v>132000</v>
      </c>
      <c r="AI34" s="10">
        <f t="shared" si="18"/>
        <v>44598.612487611499</v>
      </c>
      <c r="AJ34" s="10">
        <f t="shared" si="19"/>
        <v>128000.00000000001</v>
      </c>
      <c r="AK34" s="10">
        <f t="shared" si="20"/>
        <v>17267800000.000004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</v>
      </c>
      <c r="T35" s="2">
        <f t="shared" si="2"/>
        <v>200000</v>
      </c>
      <c r="U35" s="2">
        <f t="shared" si="3"/>
        <v>20000</v>
      </c>
      <c r="V35" s="2">
        <f t="shared" si="4"/>
        <v>18000</v>
      </c>
      <c r="W35" s="2">
        <f t="shared" si="5"/>
        <v>20000</v>
      </c>
      <c r="X35" s="2">
        <f t="shared" si="6"/>
        <v>180000</v>
      </c>
      <c r="Y35" s="2">
        <f t="shared" si="7"/>
        <v>45</v>
      </c>
      <c r="Z35" s="2">
        <f t="shared" si="8"/>
        <v>55.000000000000007</v>
      </c>
      <c r="AA35" s="2">
        <f t="shared" si="9"/>
        <v>4500</v>
      </c>
      <c r="AB35" s="2">
        <f t="shared" si="10"/>
        <v>37.5</v>
      </c>
      <c r="AC35" s="2">
        <f t="shared" si="11"/>
        <v>750</v>
      </c>
      <c r="AD35" s="2">
        <f t="shared" si="0"/>
        <v>750</v>
      </c>
      <c r="AE35" s="13">
        <f t="shared" si="14"/>
        <v>30.791210514668094</v>
      </c>
      <c r="AF35" s="10">
        <f t="shared" si="15"/>
        <v>9.0090090090090072E-3</v>
      </c>
      <c r="AG35" s="10">
        <f t="shared" si="16"/>
        <v>55.359079079079088</v>
      </c>
      <c r="AH35" s="10">
        <f t="shared" si="17"/>
        <v>108000</v>
      </c>
      <c r="AI35" s="10">
        <f t="shared" si="18"/>
        <v>74324.32432432432</v>
      </c>
      <c r="AJ35" s="10">
        <f t="shared" si="19"/>
        <v>110000</v>
      </c>
      <c r="AK35" s="10">
        <f t="shared" si="20"/>
        <v>12257685000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</v>
      </c>
      <c r="T36" s="2">
        <f t="shared" si="2"/>
        <v>180000</v>
      </c>
      <c r="U36" s="2">
        <f t="shared" si="3"/>
        <v>20000</v>
      </c>
      <c r="V36" s="2">
        <f t="shared" si="4"/>
        <v>22000</v>
      </c>
      <c r="W36" s="2">
        <f t="shared" si="5"/>
        <v>20000</v>
      </c>
      <c r="X36" s="2">
        <f t="shared" si="6"/>
        <v>220000.00000000003</v>
      </c>
      <c r="Y36" s="2">
        <f t="shared" si="7"/>
        <v>45</v>
      </c>
      <c r="Z36" s="2">
        <f t="shared" si="8"/>
        <v>50</v>
      </c>
      <c r="AA36" s="2">
        <f t="shared" si="9"/>
        <v>5000</v>
      </c>
      <c r="AB36" s="2">
        <f t="shared" si="10"/>
        <v>37.5</v>
      </c>
      <c r="AC36" s="2">
        <f t="shared" si="11"/>
        <v>250</v>
      </c>
      <c r="AD36" s="2">
        <f t="shared" si="0"/>
        <v>750</v>
      </c>
      <c r="AE36" s="13">
        <f t="shared" si="14"/>
        <v>29.762595267933406</v>
      </c>
      <c r="AF36" s="10">
        <f t="shared" si="15"/>
        <v>1.2074643249176729E-2</v>
      </c>
      <c r="AG36" s="10">
        <f t="shared" si="16"/>
        <v>50.971591657519213</v>
      </c>
      <c r="AH36" s="10">
        <f t="shared" si="17"/>
        <v>132000</v>
      </c>
      <c r="AI36" s="10">
        <f t="shared" si="18"/>
        <v>81503.841931942923</v>
      </c>
      <c r="AJ36" s="10">
        <f t="shared" si="19"/>
        <v>130000.00000000001</v>
      </c>
      <c r="AK36" s="10">
        <f t="shared" si="20"/>
        <v>17613915000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</v>
      </c>
      <c r="T37" s="2">
        <f t="shared" si="2"/>
        <v>200000</v>
      </c>
      <c r="U37" s="2">
        <f t="shared" si="3"/>
        <v>22000</v>
      </c>
      <c r="V37" s="2">
        <f t="shared" si="4"/>
        <v>18000</v>
      </c>
      <c r="W37" s="2">
        <f t="shared" si="5"/>
        <v>22000</v>
      </c>
      <c r="X37" s="2">
        <f t="shared" si="6"/>
        <v>180000</v>
      </c>
      <c r="Y37" s="2">
        <f t="shared" si="7"/>
        <v>50</v>
      </c>
      <c r="Z37" s="2">
        <f t="shared" si="8"/>
        <v>55.000000000000007</v>
      </c>
      <c r="AA37" s="2">
        <f t="shared" si="9"/>
        <v>5500</v>
      </c>
      <c r="AB37" s="2">
        <f t="shared" si="10"/>
        <v>12.5</v>
      </c>
      <c r="AC37" s="2">
        <f t="shared" si="11"/>
        <v>500</v>
      </c>
      <c r="AD37" s="2">
        <f t="shared" si="0"/>
        <v>750</v>
      </c>
      <c r="AE37" s="13">
        <f t="shared" si="14"/>
        <v>13.992500905400657</v>
      </c>
      <c r="AF37" s="10">
        <f t="shared" si="15"/>
        <v>8.9197224975222991E-3</v>
      </c>
      <c r="AG37" s="10">
        <f t="shared" si="16"/>
        <v>55.538090518665349</v>
      </c>
      <c r="AH37" s="10">
        <f t="shared" si="17"/>
        <v>108000</v>
      </c>
      <c r="AI37" s="10">
        <f t="shared" si="18"/>
        <v>22299.30624380575</v>
      </c>
      <c r="AJ37" s="10">
        <f t="shared" si="19"/>
        <v>112000</v>
      </c>
      <c r="AK37" s="10">
        <f t="shared" si="20"/>
        <v>12244500000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</v>
      </c>
      <c r="T38" s="2">
        <f t="shared" si="2"/>
        <v>220000.00000000003</v>
      </c>
      <c r="U38" s="2">
        <f t="shared" si="3"/>
        <v>18000</v>
      </c>
      <c r="V38" s="2">
        <f t="shared" si="4"/>
        <v>20000</v>
      </c>
      <c r="W38" s="2">
        <f t="shared" si="5"/>
        <v>18000</v>
      </c>
      <c r="X38" s="2">
        <f t="shared" si="6"/>
        <v>200000</v>
      </c>
      <c r="Y38" s="2">
        <f t="shared" si="7"/>
        <v>55.000000000000007</v>
      </c>
      <c r="Z38" s="2">
        <f t="shared" si="8"/>
        <v>45</v>
      </c>
      <c r="AA38" s="2">
        <f t="shared" si="9"/>
        <v>4500</v>
      </c>
      <c r="AB38" s="2">
        <f t="shared" si="10"/>
        <v>25</v>
      </c>
      <c r="AC38" s="2">
        <f t="shared" si="11"/>
        <v>750</v>
      </c>
      <c r="AD38" s="2">
        <f t="shared" si="0"/>
        <v>750</v>
      </c>
      <c r="AE38" s="13">
        <f t="shared" si="14"/>
        <v>27.63570047437706</v>
      </c>
      <c r="AF38" s="10">
        <f t="shared" si="15"/>
        <v>9.0090090090090072E-3</v>
      </c>
      <c r="AG38" s="10">
        <f t="shared" si="16"/>
        <v>45.394634634634635</v>
      </c>
      <c r="AH38" s="10">
        <f t="shared" si="17"/>
        <v>120000</v>
      </c>
      <c r="AI38" s="10">
        <f t="shared" si="18"/>
        <v>49549.549549549549</v>
      </c>
      <c r="AJ38" s="10">
        <f t="shared" si="19"/>
        <v>118000</v>
      </c>
      <c r="AK38" s="10">
        <f t="shared" si="20"/>
        <v>14500340000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23.907132569785023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</v>
      </c>
      <c r="T3" s="2">
        <f>LOOKUP(D3,$AY$20:$BA$20,$AY$23:$BA$23)</f>
        <v>18000</v>
      </c>
      <c r="U3" s="2">
        <f>LOOKUP(E3,$AY$20:$BA$20,$AY$24:$BA$24)</f>
        <v>180000</v>
      </c>
      <c r="V3" s="2">
        <f>LOOKUP(F3,$AY$20:$BA$20,$AY$25:$BA$25)</f>
        <v>180000</v>
      </c>
      <c r="W3" s="2">
        <f>LOOKUP(G3,$AY$20:$BA$20,$AY$26:$BA$26)</f>
        <v>1800</v>
      </c>
      <c r="X3" s="2">
        <f>LOOKUP(H3,$AY$20:$BA$20,$AY$27:$BA$27)</f>
        <v>18000</v>
      </c>
      <c r="Y3" s="2">
        <f>LOOKUP(I3,$AY$20:$BA$20,$AY$28:$BA$28)</f>
        <v>45</v>
      </c>
      <c r="Z3" s="2">
        <f>LOOKUP(J3,$AY$20:$BA$20,$AY$29:$BA$29)</f>
        <v>45</v>
      </c>
      <c r="AA3" s="2">
        <f>LOOKUP(K3,$AY$20:$BA$20,$AY$30:$BA$30)</f>
        <v>4500</v>
      </c>
      <c r="AB3" s="2">
        <f>LOOKUP(L3,$AY$20:$BA$20,$AY$31:$BA$31)</f>
        <v>5000</v>
      </c>
      <c r="AC3" s="2">
        <f>LOOKUP(M3,$AY$20:$BA$20,$AY$32:$BA$32)</f>
        <v>250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528.31839306690779</v>
      </c>
      <c r="AF3" s="10">
        <f>S3/(R3+S3)</f>
        <v>0.90909090909090906</v>
      </c>
      <c r="AG3" s="10">
        <f>(((R3*S3)/(R3+S3)+T3)/AC3/AD3)+Z3</f>
        <v>45.314181818181815</v>
      </c>
      <c r="AH3" s="10">
        <f>V3+X3*0.5</f>
        <v>189000</v>
      </c>
      <c r="AI3" s="10">
        <f>(R3*S3)*AB3/(R3+S3)</f>
        <v>8181818.1818181816</v>
      </c>
      <c r="AJ3" s="10">
        <f>W3+X3*0.5</f>
        <v>10800</v>
      </c>
      <c r="AK3" s="10">
        <f>(AH3+AJ3)*(1+AB3)*Y3+AH3*AJ3</f>
        <v>47005191000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</v>
      </c>
      <c r="Z4" s="2">
        <f t="shared" ref="Z4:Z38" si="8">LOOKUP(J4,$AY$20:$BA$20,$AY$29:$BA$29)</f>
        <v>50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500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581.39375771577443</v>
      </c>
      <c r="AF4" s="10">
        <f>S4/(R4+S4)</f>
        <v>0.90909090909090906</v>
      </c>
      <c r="AG4" s="10">
        <f>(((R4*S4)/(R4+S4)+T4)/AC4/AD4)+Z4</f>
        <v>50.174545454545452</v>
      </c>
      <c r="AH4" s="10">
        <f>V4+X4*0.5</f>
        <v>210000</v>
      </c>
      <c r="AI4" s="10">
        <f>(R4*S4)*AB4/(R4+S4)</f>
        <v>18181818.181818184</v>
      </c>
      <c r="AJ4" s="10">
        <f>W4+X4*0.5</f>
        <v>12000</v>
      </c>
      <c r="AK4" s="10">
        <f>(AH4+AJ4)*(1+AB4)*Y4+AH4*AJ4</f>
        <v>113531100000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12060788.608262202</v>
      </c>
      <c r="AQ4" s="22">
        <f>AP4/AO4</f>
        <v>12060788.608262202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</v>
      </c>
      <c r="T5" s="2">
        <f t="shared" si="2"/>
        <v>22000</v>
      </c>
      <c r="U5" s="2">
        <f t="shared" si="3"/>
        <v>220000.00000000003</v>
      </c>
      <c r="V5" s="2">
        <f t="shared" si="4"/>
        <v>220000.00000000003</v>
      </c>
      <c r="W5" s="2">
        <f t="shared" si="5"/>
        <v>2200</v>
      </c>
      <c r="X5" s="2">
        <f t="shared" si="6"/>
        <v>22000</v>
      </c>
      <c r="Y5" s="2">
        <f t="shared" si="7"/>
        <v>55.000000000000007</v>
      </c>
      <c r="Z5" s="2">
        <f t="shared" si="8"/>
        <v>55.000000000000007</v>
      </c>
      <c r="AA5" s="2">
        <f t="shared" si="9"/>
        <v>5500</v>
      </c>
      <c r="AB5" s="2">
        <f t="shared" si="10"/>
        <v>15000</v>
      </c>
      <c r="AC5" s="2">
        <f t="shared" si="11"/>
        <v>750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631.18742608707259</v>
      </c>
      <c r="AF5" s="10">
        <f t="shared" ref="AF5:AF38" si="15">S5/(R5+S5)</f>
        <v>0.90909090909090906</v>
      </c>
      <c r="AG5" s="10">
        <f t="shared" ref="AG5:AG38" si="16">(((R5*S5)/(R5+S5)+T5)/AC5/AD5)+Z5</f>
        <v>55.128000000000007</v>
      </c>
      <c r="AH5" s="10">
        <f t="shared" ref="AH5:AH38" si="17">V5+X5*0.5</f>
        <v>231000.00000000003</v>
      </c>
      <c r="AI5" s="10">
        <f t="shared" ref="AI5:AI38" si="18">(R5*S5)*AB5/(R5+S5)</f>
        <v>30000000</v>
      </c>
      <c r="AJ5" s="10">
        <f t="shared" ref="AJ5:AJ38" si="19">W5+X5*0.5</f>
        <v>13200</v>
      </c>
      <c r="AK5" s="10">
        <f t="shared" ref="AK5:AK38" si="20">(AH5+AJ5)*(1+AB5)*Y5+AH5*AJ5</f>
        <v>204527631000.00006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74762.687262037769</v>
      </c>
      <c r="AQ5" s="25">
        <f>AP5/AO5</f>
        <v>2136.0767789153647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</v>
      </c>
      <c r="T6" s="2">
        <f t="shared" si="2"/>
        <v>18000</v>
      </c>
      <c r="U6" s="2">
        <f t="shared" si="3"/>
        <v>180000</v>
      </c>
      <c r="V6" s="2">
        <f t="shared" si="4"/>
        <v>200000</v>
      </c>
      <c r="W6" s="2">
        <f t="shared" si="5"/>
        <v>2000</v>
      </c>
      <c r="X6" s="2">
        <f t="shared" si="6"/>
        <v>20000</v>
      </c>
      <c r="Y6" s="2">
        <f t="shared" si="7"/>
        <v>50</v>
      </c>
      <c r="Z6" s="2">
        <f t="shared" si="8"/>
        <v>55.000000000000007</v>
      </c>
      <c r="AA6" s="2">
        <f t="shared" si="9"/>
        <v>5500</v>
      </c>
      <c r="AB6" s="2">
        <f t="shared" si="10"/>
        <v>15000</v>
      </c>
      <c r="AC6" s="2">
        <f t="shared" si="11"/>
        <v>750</v>
      </c>
      <c r="AD6" s="2">
        <f t="shared" si="0"/>
        <v>250</v>
      </c>
      <c r="AE6" s="13">
        <f t="shared" si="14"/>
        <v>555.82412163278809</v>
      </c>
      <c r="AF6" s="10">
        <f t="shared" si="15"/>
        <v>0.90909090909090906</v>
      </c>
      <c r="AG6" s="10">
        <f t="shared" si="16"/>
        <v>55.104727272727281</v>
      </c>
      <c r="AH6" s="10">
        <f t="shared" si="17"/>
        <v>210000</v>
      </c>
      <c r="AI6" s="10">
        <f t="shared" si="18"/>
        <v>24545454.545454547</v>
      </c>
      <c r="AJ6" s="10">
        <f t="shared" si="19"/>
        <v>12000</v>
      </c>
      <c r="AK6" s="10">
        <f t="shared" si="20"/>
        <v>169031100000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12135551.29552424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</v>
      </c>
      <c r="T7" s="2">
        <f t="shared" si="2"/>
        <v>20000</v>
      </c>
      <c r="U7" s="2">
        <f t="shared" si="3"/>
        <v>200000</v>
      </c>
      <c r="V7" s="2">
        <f t="shared" si="4"/>
        <v>220000.00000000003</v>
      </c>
      <c r="W7" s="2">
        <f t="shared" si="5"/>
        <v>2200</v>
      </c>
      <c r="X7" s="2">
        <f t="shared" si="6"/>
        <v>22000</v>
      </c>
      <c r="Y7" s="2">
        <f t="shared" si="7"/>
        <v>55.000000000000007</v>
      </c>
      <c r="Z7" s="2">
        <f t="shared" si="8"/>
        <v>45</v>
      </c>
      <c r="AA7" s="2">
        <f t="shared" si="9"/>
        <v>4500</v>
      </c>
      <c r="AB7" s="2">
        <f t="shared" si="10"/>
        <v>5000</v>
      </c>
      <c r="AC7" s="2">
        <f t="shared" si="11"/>
        <v>250</v>
      </c>
      <c r="AD7" s="2">
        <f t="shared" si="0"/>
        <v>250</v>
      </c>
      <c r="AE7" s="13">
        <f t="shared" si="14"/>
        <v>613.81069457010528</v>
      </c>
      <c r="AF7" s="10">
        <f t="shared" si="15"/>
        <v>0.90909090909090906</v>
      </c>
      <c r="AG7" s="10">
        <f t="shared" si="16"/>
        <v>45.349090909090911</v>
      </c>
      <c r="AH7" s="10">
        <f t="shared" si="17"/>
        <v>231000.00000000003</v>
      </c>
      <c r="AI7" s="10">
        <f t="shared" si="18"/>
        <v>9090909.0909090918</v>
      </c>
      <c r="AJ7" s="10">
        <f t="shared" si="19"/>
        <v>13200</v>
      </c>
      <c r="AK7" s="10">
        <f t="shared" si="20"/>
        <v>70217631000.000031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</v>
      </c>
      <c r="T8" s="2">
        <f t="shared" si="2"/>
        <v>22000</v>
      </c>
      <c r="U8" s="2">
        <f t="shared" si="3"/>
        <v>220000.00000000003</v>
      </c>
      <c r="V8" s="2">
        <f t="shared" si="4"/>
        <v>180000</v>
      </c>
      <c r="W8" s="2">
        <f t="shared" si="5"/>
        <v>1800</v>
      </c>
      <c r="X8" s="2">
        <f t="shared" si="6"/>
        <v>18000</v>
      </c>
      <c r="Y8" s="2">
        <f t="shared" si="7"/>
        <v>45</v>
      </c>
      <c r="Z8" s="2">
        <f t="shared" si="8"/>
        <v>50</v>
      </c>
      <c r="AA8" s="2">
        <f t="shared" si="9"/>
        <v>5000</v>
      </c>
      <c r="AB8" s="2">
        <f t="shared" si="10"/>
        <v>10000</v>
      </c>
      <c r="AC8" s="2">
        <f t="shared" si="11"/>
        <v>500</v>
      </c>
      <c r="AD8" s="2">
        <f t="shared" si="0"/>
        <v>250</v>
      </c>
      <c r="AE8" s="13">
        <f t="shared" si="14"/>
        <v>563.76551632282019</v>
      </c>
      <c r="AF8" s="10">
        <f t="shared" si="15"/>
        <v>0.90909090909090906</v>
      </c>
      <c r="AG8" s="10">
        <f t="shared" si="16"/>
        <v>50.192</v>
      </c>
      <c r="AH8" s="10">
        <f t="shared" si="17"/>
        <v>189000</v>
      </c>
      <c r="AI8" s="10">
        <f t="shared" si="18"/>
        <v>20000000</v>
      </c>
      <c r="AJ8" s="10">
        <f t="shared" si="19"/>
        <v>10800</v>
      </c>
      <c r="AK8" s="10">
        <f t="shared" si="20"/>
        <v>91960191000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</v>
      </c>
      <c r="T9" s="2">
        <f t="shared" si="2"/>
        <v>20000</v>
      </c>
      <c r="U9" s="2">
        <f t="shared" si="3"/>
        <v>220000.00000000003</v>
      </c>
      <c r="V9" s="2">
        <f t="shared" si="4"/>
        <v>180000</v>
      </c>
      <c r="W9" s="2">
        <f t="shared" si="5"/>
        <v>2000</v>
      </c>
      <c r="X9" s="2">
        <f t="shared" si="6"/>
        <v>22000</v>
      </c>
      <c r="Y9" s="2">
        <f t="shared" si="7"/>
        <v>55.000000000000007</v>
      </c>
      <c r="Z9" s="2">
        <f t="shared" si="8"/>
        <v>45</v>
      </c>
      <c r="AA9" s="2">
        <f t="shared" si="9"/>
        <v>5000</v>
      </c>
      <c r="AB9" s="2">
        <f t="shared" si="10"/>
        <v>10000</v>
      </c>
      <c r="AC9" s="2">
        <f t="shared" si="11"/>
        <v>750</v>
      </c>
      <c r="AD9" s="2">
        <f t="shared" si="0"/>
        <v>250</v>
      </c>
      <c r="AE9" s="13">
        <f t="shared" si="14"/>
        <v>542.8828055094076</v>
      </c>
      <c r="AF9" s="10">
        <f t="shared" si="15"/>
        <v>0.90909090909090906</v>
      </c>
      <c r="AG9" s="10">
        <f t="shared" si="16"/>
        <v>45.11539393939394</v>
      </c>
      <c r="AH9" s="10">
        <f t="shared" si="17"/>
        <v>191000</v>
      </c>
      <c r="AI9" s="10">
        <f t="shared" si="18"/>
        <v>16363636.363636363</v>
      </c>
      <c r="AJ9" s="10">
        <f t="shared" si="19"/>
        <v>13000</v>
      </c>
      <c r="AK9" s="10">
        <f t="shared" si="20"/>
        <v>114694220000.00002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</v>
      </c>
      <c r="T10" s="2">
        <f t="shared" si="2"/>
        <v>22000</v>
      </c>
      <c r="U10" s="2">
        <f t="shared" si="3"/>
        <v>180000</v>
      </c>
      <c r="V10" s="2">
        <f t="shared" si="4"/>
        <v>200000</v>
      </c>
      <c r="W10" s="2">
        <f t="shared" si="5"/>
        <v>2200</v>
      </c>
      <c r="X10" s="2">
        <f t="shared" si="6"/>
        <v>18000</v>
      </c>
      <c r="Y10" s="2">
        <f t="shared" si="7"/>
        <v>45</v>
      </c>
      <c r="Z10" s="2">
        <f t="shared" si="8"/>
        <v>50</v>
      </c>
      <c r="AA10" s="2">
        <f t="shared" si="9"/>
        <v>5500</v>
      </c>
      <c r="AB10" s="2">
        <f t="shared" si="10"/>
        <v>15000</v>
      </c>
      <c r="AC10" s="2">
        <f t="shared" si="11"/>
        <v>250</v>
      </c>
      <c r="AD10" s="2">
        <f t="shared" si="0"/>
        <v>250</v>
      </c>
      <c r="AE10" s="13">
        <f t="shared" si="14"/>
        <v>568.36740381714958</v>
      </c>
      <c r="AF10" s="10">
        <f t="shared" si="15"/>
        <v>0.90909090909090906</v>
      </c>
      <c r="AG10" s="10">
        <f t="shared" si="16"/>
        <v>50.381090909090908</v>
      </c>
      <c r="AH10" s="10">
        <f t="shared" si="17"/>
        <v>209000</v>
      </c>
      <c r="AI10" s="10">
        <f t="shared" si="18"/>
        <v>27272727.272727273</v>
      </c>
      <c r="AJ10" s="10">
        <f t="shared" si="19"/>
        <v>11200</v>
      </c>
      <c r="AK10" s="10">
        <f t="shared" si="20"/>
        <v>150985709000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</v>
      </c>
      <c r="T11" s="2">
        <f t="shared" si="2"/>
        <v>18000</v>
      </c>
      <c r="U11" s="2">
        <f t="shared" si="3"/>
        <v>200000</v>
      </c>
      <c r="V11" s="2">
        <f t="shared" si="4"/>
        <v>220000.00000000003</v>
      </c>
      <c r="W11" s="2">
        <f t="shared" si="5"/>
        <v>1800</v>
      </c>
      <c r="X11" s="2">
        <f t="shared" si="6"/>
        <v>20000</v>
      </c>
      <c r="Y11" s="2">
        <f t="shared" si="7"/>
        <v>50</v>
      </c>
      <c r="Z11" s="2">
        <f t="shared" si="8"/>
        <v>55.000000000000007</v>
      </c>
      <c r="AA11" s="2">
        <f t="shared" si="9"/>
        <v>4500</v>
      </c>
      <c r="AB11" s="2">
        <f t="shared" si="10"/>
        <v>5000</v>
      </c>
      <c r="AC11" s="2">
        <f t="shared" si="11"/>
        <v>500</v>
      </c>
      <c r="AD11" s="2">
        <f t="shared" si="0"/>
        <v>250</v>
      </c>
      <c r="AE11" s="13">
        <f t="shared" si="14"/>
        <v>627.21202973659524</v>
      </c>
      <c r="AF11" s="10">
        <f t="shared" si="15"/>
        <v>0.90909090909090906</v>
      </c>
      <c r="AG11" s="10">
        <f t="shared" si="16"/>
        <v>55.160000000000004</v>
      </c>
      <c r="AH11" s="10">
        <f t="shared" si="17"/>
        <v>230000.00000000003</v>
      </c>
      <c r="AI11" s="10">
        <f t="shared" si="18"/>
        <v>10000000</v>
      </c>
      <c r="AJ11" s="10">
        <f t="shared" si="19"/>
        <v>11800</v>
      </c>
      <c r="AK11" s="10">
        <f t="shared" si="20"/>
        <v>63176090000.000015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</v>
      </c>
      <c r="T12" s="2">
        <f t="shared" si="2"/>
        <v>22000</v>
      </c>
      <c r="U12" s="2">
        <f t="shared" si="3"/>
        <v>200000</v>
      </c>
      <c r="V12" s="2">
        <f t="shared" si="4"/>
        <v>180000</v>
      </c>
      <c r="W12" s="2">
        <f t="shared" si="5"/>
        <v>2200</v>
      </c>
      <c r="X12" s="2">
        <f t="shared" si="6"/>
        <v>20000</v>
      </c>
      <c r="Y12" s="2">
        <f t="shared" si="7"/>
        <v>55.000000000000007</v>
      </c>
      <c r="Z12" s="2">
        <f t="shared" si="8"/>
        <v>50</v>
      </c>
      <c r="AA12" s="2">
        <f t="shared" si="9"/>
        <v>4500</v>
      </c>
      <c r="AB12" s="2">
        <f t="shared" si="10"/>
        <v>15000</v>
      </c>
      <c r="AC12" s="2">
        <f t="shared" si="11"/>
        <v>500</v>
      </c>
      <c r="AD12" s="2">
        <f t="shared" si="0"/>
        <v>250</v>
      </c>
      <c r="AE12" s="13">
        <f t="shared" si="14"/>
        <v>556.01892973841018</v>
      </c>
      <c r="AF12" s="10">
        <f t="shared" si="15"/>
        <v>0.90909090909090906</v>
      </c>
      <c r="AG12" s="10">
        <f t="shared" si="16"/>
        <v>50.189090909090908</v>
      </c>
      <c r="AH12" s="10">
        <f t="shared" si="17"/>
        <v>190000</v>
      </c>
      <c r="AI12" s="10">
        <f t="shared" si="18"/>
        <v>24545454.545454547</v>
      </c>
      <c r="AJ12" s="10">
        <f t="shared" si="19"/>
        <v>12200</v>
      </c>
      <c r="AK12" s="10">
        <f t="shared" si="20"/>
        <v>169144121000.00003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</v>
      </c>
      <c r="T13" s="2">
        <f t="shared" si="2"/>
        <v>18000</v>
      </c>
      <c r="U13" s="2">
        <f t="shared" si="3"/>
        <v>220000.00000000003</v>
      </c>
      <c r="V13" s="2">
        <f t="shared" si="4"/>
        <v>200000</v>
      </c>
      <c r="W13" s="2">
        <f t="shared" si="5"/>
        <v>1800</v>
      </c>
      <c r="X13" s="2">
        <f t="shared" si="6"/>
        <v>22000</v>
      </c>
      <c r="Y13" s="2">
        <f t="shared" si="7"/>
        <v>45</v>
      </c>
      <c r="Z13" s="2">
        <f t="shared" si="8"/>
        <v>55.000000000000007</v>
      </c>
      <c r="AA13" s="2">
        <f t="shared" si="9"/>
        <v>5000</v>
      </c>
      <c r="AB13" s="2">
        <f t="shared" si="10"/>
        <v>5000</v>
      </c>
      <c r="AC13" s="2">
        <f t="shared" si="11"/>
        <v>750</v>
      </c>
      <c r="AD13" s="2">
        <f t="shared" si="0"/>
        <v>250</v>
      </c>
      <c r="AE13" s="13">
        <f t="shared" si="14"/>
        <v>518.80551432711809</v>
      </c>
      <c r="AF13" s="10">
        <f t="shared" si="15"/>
        <v>0.90909090909090906</v>
      </c>
      <c r="AG13" s="10">
        <f t="shared" si="16"/>
        <v>55.105696969696979</v>
      </c>
      <c r="AH13" s="10">
        <f t="shared" si="17"/>
        <v>211000</v>
      </c>
      <c r="AI13" s="10">
        <f t="shared" si="18"/>
        <v>9090909.0909090918</v>
      </c>
      <c r="AJ13" s="10">
        <f t="shared" si="19"/>
        <v>12800</v>
      </c>
      <c r="AK13" s="10">
        <f t="shared" si="20"/>
        <v>53065871000</v>
      </c>
      <c r="AL13" s="10">
        <f t="shared" si="21"/>
        <v>45.6</v>
      </c>
      <c r="AM13" s="12"/>
      <c r="AN13" s="26" t="s">
        <v>53</v>
      </c>
      <c r="AO13" s="12">
        <f>10*LOG((AP4-AQ5)/AO6/AQ5)</f>
        <v>21.95379421562032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</v>
      </c>
      <c r="T14" s="2">
        <f t="shared" si="2"/>
        <v>20000</v>
      </c>
      <c r="U14" s="2">
        <f t="shared" si="3"/>
        <v>180000</v>
      </c>
      <c r="V14" s="2">
        <f t="shared" si="4"/>
        <v>220000.00000000003</v>
      </c>
      <c r="W14" s="2">
        <f t="shared" si="5"/>
        <v>2000</v>
      </c>
      <c r="X14" s="2">
        <f t="shared" si="6"/>
        <v>18000</v>
      </c>
      <c r="Y14" s="2">
        <f t="shared" si="7"/>
        <v>50</v>
      </c>
      <c r="Z14" s="2">
        <f t="shared" si="8"/>
        <v>45</v>
      </c>
      <c r="AA14" s="2">
        <f t="shared" si="9"/>
        <v>5500</v>
      </c>
      <c r="AB14" s="2">
        <f t="shared" si="10"/>
        <v>10000</v>
      </c>
      <c r="AC14" s="2">
        <f t="shared" si="11"/>
        <v>250</v>
      </c>
      <c r="AD14" s="2">
        <f t="shared" si="0"/>
        <v>250</v>
      </c>
      <c r="AE14" s="13">
        <f t="shared" si="14"/>
        <v>668.46187668536118</v>
      </c>
      <c r="AF14" s="10">
        <f t="shared" si="15"/>
        <v>0.90909090909090906</v>
      </c>
      <c r="AG14" s="10">
        <f t="shared" si="16"/>
        <v>45.351999999999997</v>
      </c>
      <c r="AH14" s="10">
        <f t="shared" si="17"/>
        <v>229000.00000000003</v>
      </c>
      <c r="AI14" s="10">
        <f t="shared" si="18"/>
        <v>20000000</v>
      </c>
      <c r="AJ14" s="10">
        <f t="shared" si="19"/>
        <v>11000</v>
      </c>
      <c r="AK14" s="10">
        <f t="shared" si="20"/>
        <v>122531000000.00003</v>
      </c>
      <c r="AL14" s="10">
        <f t="shared" si="21"/>
        <v>50.6</v>
      </c>
      <c r="AM14" s="12"/>
      <c r="AN14" s="26" t="s">
        <v>54</v>
      </c>
      <c r="AO14" s="12">
        <f>10*LOG((AP4-AQ5)/AO6)</f>
        <v>55.249962804335297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</v>
      </c>
      <c r="T15" s="2">
        <f t="shared" si="2"/>
        <v>22000</v>
      </c>
      <c r="U15" s="2">
        <f t="shared" si="3"/>
        <v>180000</v>
      </c>
      <c r="V15" s="2">
        <f t="shared" si="4"/>
        <v>220000.00000000003</v>
      </c>
      <c r="W15" s="2">
        <f t="shared" si="5"/>
        <v>2000</v>
      </c>
      <c r="X15" s="2">
        <f t="shared" si="6"/>
        <v>18000</v>
      </c>
      <c r="Y15" s="2">
        <f t="shared" si="7"/>
        <v>55.000000000000007</v>
      </c>
      <c r="Z15" s="2">
        <f t="shared" si="8"/>
        <v>55.000000000000007</v>
      </c>
      <c r="AA15" s="2">
        <f t="shared" si="9"/>
        <v>5000</v>
      </c>
      <c r="AB15" s="2">
        <f t="shared" si="10"/>
        <v>5000</v>
      </c>
      <c r="AC15" s="2">
        <f t="shared" si="11"/>
        <v>500</v>
      </c>
      <c r="AD15" s="2">
        <f t="shared" si="0"/>
        <v>500</v>
      </c>
      <c r="AE15" s="13">
        <f t="shared" si="14"/>
        <v>631.9272019177414</v>
      </c>
      <c r="AF15" s="10">
        <f t="shared" si="15"/>
        <v>0.91743119266055051</v>
      </c>
      <c r="AG15" s="10">
        <f t="shared" si="16"/>
        <v>55.094605504587165</v>
      </c>
      <c r="AH15" s="10">
        <f t="shared" si="17"/>
        <v>229000.00000000003</v>
      </c>
      <c r="AI15" s="10">
        <f t="shared" si="18"/>
        <v>8256880.7339449544</v>
      </c>
      <c r="AJ15" s="10">
        <f t="shared" si="19"/>
        <v>11000</v>
      </c>
      <c r="AK15" s="10">
        <f t="shared" si="20"/>
        <v>68532200000.000023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</v>
      </c>
      <c r="T16" s="2">
        <f t="shared" si="2"/>
        <v>18000</v>
      </c>
      <c r="U16" s="2">
        <f t="shared" si="3"/>
        <v>200000</v>
      </c>
      <c r="V16" s="2">
        <f t="shared" si="4"/>
        <v>180000</v>
      </c>
      <c r="W16" s="2">
        <f t="shared" si="5"/>
        <v>2200</v>
      </c>
      <c r="X16" s="2">
        <f t="shared" si="6"/>
        <v>20000</v>
      </c>
      <c r="Y16" s="2">
        <f t="shared" si="7"/>
        <v>45</v>
      </c>
      <c r="Z16" s="2">
        <f t="shared" si="8"/>
        <v>45</v>
      </c>
      <c r="AA16" s="2">
        <f t="shared" si="9"/>
        <v>5500</v>
      </c>
      <c r="AB16" s="2">
        <f t="shared" si="10"/>
        <v>10000</v>
      </c>
      <c r="AC16" s="2">
        <f t="shared" si="11"/>
        <v>750</v>
      </c>
      <c r="AD16" s="2">
        <f t="shared" si="0"/>
        <v>500</v>
      </c>
      <c r="AE16" s="13">
        <f t="shared" si="14"/>
        <v>516.27319012208136</v>
      </c>
      <c r="AF16" s="10">
        <f t="shared" si="15"/>
        <v>0.91666666666666663</v>
      </c>
      <c r="AG16" s="10">
        <f t="shared" si="16"/>
        <v>45.052888888888887</v>
      </c>
      <c r="AH16" s="10">
        <f t="shared" si="17"/>
        <v>190000</v>
      </c>
      <c r="AI16" s="10">
        <f t="shared" si="18"/>
        <v>18333333.333333332</v>
      </c>
      <c r="AJ16" s="10">
        <f t="shared" si="19"/>
        <v>12200</v>
      </c>
      <c r="AK16" s="10">
        <f t="shared" si="20"/>
        <v>93317099000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</v>
      </c>
      <c r="T17" s="2">
        <f t="shared" si="2"/>
        <v>20000</v>
      </c>
      <c r="U17" s="2">
        <f t="shared" si="3"/>
        <v>220000.00000000003</v>
      </c>
      <c r="V17" s="2">
        <f t="shared" si="4"/>
        <v>200000</v>
      </c>
      <c r="W17" s="2">
        <f t="shared" si="5"/>
        <v>1800</v>
      </c>
      <c r="X17" s="2">
        <f t="shared" si="6"/>
        <v>22000</v>
      </c>
      <c r="Y17" s="2">
        <f t="shared" si="7"/>
        <v>50</v>
      </c>
      <c r="Z17" s="2">
        <f t="shared" si="8"/>
        <v>50</v>
      </c>
      <c r="AA17" s="2">
        <f t="shared" si="9"/>
        <v>4500</v>
      </c>
      <c r="AB17" s="2">
        <f t="shared" si="10"/>
        <v>15000</v>
      </c>
      <c r="AC17" s="2">
        <f t="shared" si="11"/>
        <v>250</v>
      </c>
      <c r="AD17" s="2">
        <f t="shared" si="0"/>
        <v>500</v>
      </c>
      <c r="AE17" s="13">
        <f t="shared" si="14"/>
        <v>577.3676552211507</v>
      </c>
      <c r="AF17" s="10">
        <f t="shared" si="15"/>
        <v>0.8910891089108911</v>
      </c>
      <c r="AG17" s="10">
        <f t="shared" si="16"/>
        <v>50.17568316831683</v>
      </c>
      <c r="AH17" s="10">
        <f t="shared" si="17"/>
        <v>211000</v>
      </c>
      <c r="AI17" s="10">
        <f t="shared" si="18"/>
        <v>29405940.594059408</v>
      </c>
      <c r="AJ17" s="10">
        <f t="shared" si="19"/>
        <v>12800</v>
      </c>
      <c r="AK17" s="10">
        <f t="shared" si="20"/>
        <v>170561990000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</v>
      </c>
      <c r="T18" s="2">
        <f t="shared" si="2"/>
        <v>22000</v>
      </c>
      <c r="U18" s="2">
        <f t="shared" si="3"/>
        <v>200000</v>
      </c>
      <c r="V18" s="2">
        <f t="shared" si="4"/>
        <v>180000</v>
      </c>
      <c r="W18" s="2">
        <f t="shared" si="5"/>
        <v>1800</v>
      </c>
      <c r="X18" s="2">
        <f t="shared" si="6"/>
        <v>22000</v>
      </c>
      <c r="Y18" s="2">
        <f t="shared" si="7"/>
        <v>50</v>
      </c>
      <c r="Z18" s="2">
        <f t="shared" si="8"/>
        <v>55.000000000000007</v>
      </c>
      <c r="AA18" s="2">
        <f t="shared" si="9"/>
        <v>5500</v>
      </c>
      <c r="AB18" s="2">
        <f t="shared" si="10"/>
        <v>10000</v>
      </c>
      <c r="AC18" s="2">
        <f t="shared" si="11"/>
        <v>250</v>
      </c>
      <c r="AD18" s="2">
        <f t="shared" si="0"/>
        <v>500</v>
      </c>
      <c r="AE18" s="13">
        <f t="shared" si="14"/>
        <v>510.46803793991364</v>
      </c>
      <c r="AF18" s="10">
        <f t="shared" si="15"/>
        <v>0.91743119266055051</v>
      </c>
      <c r="AG18" s="10">
        <f t="shared" si="16"/>
        <v>55.189211009174322</v>
      </c>
      <c r="AH18" s="10">
        <f t="shared" si="17"/>
        <v>191000</v>
      </c>
      <c r="AI18" s="10">
        <f t="shared" si="18"/>
        <v>16513761.467889909</v>
      </c>
      <c r="AJ18" s="10">
        <f t="shared" si="19"/>
        <v>12800</v>
      </c>
      <c r="AK18" s="10">
        <f t="shared" si="20"/>
        <v>104354990000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</v>
      </c>
      <c r="T19" s="2">
        <f t="shared" si="2"/>
        <v>18000</v>
      </c>
      <c r="U19" s="2">
        <f t="shared" si="3"/>
        <v>220000.00000000003</v>
      </c>
      <c r="V19" s="2">
        <f t="shared" si="4"/>
        <v>200000</v>
      </c>
      <c r="W19" s="2">
        <f t="shared" si="5"/>
        <v>2000</v>
      </c>
      <c r="X19" s="2">
        <f t="shared" si="6"/>
        <v>18000</v>
      </c>
      <c r="Y19" s="2">
        <f t="shared" si="7"/>
        <v>55.000000000000007</v>
      </c>
      <c r="Z19" s="2">
        <f t="shared" si="8"/>
        <v>45</v>
      </c>
      <c r="AA19" s="2">
        <f t="shared" si="9"/>
        <v>4500</v>
      </c>
      <c r="AB19" s="2">
        <f t="shared" si="10"/>
        <v>15000</v>
      </c>
      <c r="AC19" s="2">
        <f t="shared" si="11"/>
        <v>500</v>
      </c>
      <c r="AD19" s="2">
        <f t="shared" si="0"/>
        <v>500</v>
      </c>
      <c r="AE19" s="13">
        <f t="shared" si="14"/>
        <v>651.34679827192622</v>
      </c>
      <c r="AF19" s="10">
        <f t="shared" si="15"/>
        <v>0.91666666666666663</v>
      </c>
      <c r="AG19" s="10">
        <f t="shared" si="16"/>
        <v>45.079333333333331</v>
      </c>
      <c r="AH19" s="10">
        <f t="shared" si="17"/>
        <v>209000</v>
      </c>
      <c r="AI19" s="10">
        <f t="shared" si="18"/>
        <v>27500000</v>
      </c>
      <c r="AJ19" s="10">
        <f t="shared" si="19"/>
        <v>11000</v>
      </c>
      <c r="AK19" s="10">
        <f t="shared" si="20"/>
        <v>183811100000.00003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</v>
      </c>
      <c r="T20" s="2">
        <f t="shared" si="2"/>
        <v>20000</v>
      </c>
      <c r="U20" s="2">
        <f t="shared" si="3"/>
        <v>180000</v>
      </c>
      <c r="V20" s="2">
        <f t="shared" si="4"/>
        <v>220000.00000000003</v>
      </c>
      <c r="W20" s="2">
        <f t="shared" si="5"/>
        <v>2200</v>
      </c>
      <c r="X20" s="2">
        <f t="shared" si="6"/>
        <v>20000</v>
      </c>
      <c r="Y20" s="2">
        <f t="shared" si="7"/>
        <v>45</v>
      </c>
      <c r="Z20" s="2">
        <f t="shared" si="8"/>
        <v>50</v>
      </c>
      <c r="AA20" s="2">
        <f t="shared" si="9"/>
        <v>5000</v>
      </c>
      <c r="AB20" s="2">
        <f t="shared" si="10"/>
        <v>5000</v>
      </c>
      <c r="AC20" s="2">
        <f t="shared" si="11"/>
        <v>750</v>
      </c>
      <c r="AD20" s="2">
        <f t="shared" si="0"/>
        <v>500</v>
      </c>
      <c r="AE20" s="13">
        <f t="shared" si="14"/>
        <v>579.35828145405605</v>
      </c>
      <c r="AF20" s="10">
        <f t="shared" si="15"/>
        <v>0.8910891089108911</v>
      </c>
      <c r="AG20" s="10">
        <f t="shared" si="16"/>
        <v>50.05856105610561</v>
      </c>
      <c r="AH20" s="10">
        <f t="shared" si="17"/>
        <v>230000.00000000003</v>
      </c>
      <c r="AI20" s="10">
        <f t="shared" si="18"/>
        <v>9801980.1980198026</v>
      </c>
      <c r="AJ20" s="10">
        <f t="shared" si="19"/>
        <v>12200</v>
      </c>
      <c r="AK20" s="10">
        <f t="shared" si="20"/>
        <v>57311899000.000008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22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</v>
      </c>
      <c r="T21" s="2">
        <f t="shared" si="2"/>
        <v>18000</v>
      </c>
      <c r="U21" s="2">
        <f t="shared" si="3"/>
        <v>220000.00000000003</v>
      </c>
      <c r="V21" s="2">
        <f t="shared" si="4"/>
        <v>220000.00000000003</v>
      </c>
      <c r="W21" s="2">
        <f t="shared" si="5"/>
        <v>2200</v>
      </c>
      <c r="X21" s="2">
        <f t="shared" si="6"/>
        <v>18000</v>
      </c>
      <c r="Y21" s="2">
        <f t="shared" si="7"/>
        <v>50</v>
      </c>
      <c r="Z21" s="2">
        <f t="shared" si="8"/>
        <v>50</v>
      </c>
      <c r="AA21" s="2">
        <f t="shared" si="9"/>
        <v>4500</v>
      </c>
      <c r="AB21" s="2">
        <f t="shared" si="10"/>
        <v>10000</v>
      </c>
      <c r="AC21" s="2">
        <f t="shared" si="11"/>
        <v>750</v>
      </c>
      <c r="AD21" s="2">
        <f t="shared" si="0"/>
        <v>500</v>
      </c>
      <c r="AE21" s="13">
        <f t="shared" si="14"/>
        <v>608.51204850667409</v>
      </c>
      <c r="AF21" s="10">
        <f t="shared" si="15"/>
        <v>0.91743119266055051</v>
      </c>
      <c r="AG21" s="10">
        <f t="shared" si="16"/>
        <v>50.052403669724768</v>
      </c>
      <c r="AH21" s="10">
        <f t="shared" si="17"/>
        <v>229000.00000000003</v>
      </c>
      <c r="AI21" s="10">
        <f t="shared" si="18"/>
        <v>16513761.467889909</v>
      </c>
      <c r="AJ21" s="10">
        <f t="shared" si="19"/>
        <v>11200</v>
      </c>
      <c r="AK21" s="10">
        <f t="shared" si="20"/>
        <v>122676810000.00003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LOOKUP(BD24,$AY$3:$BA$3,AY4:BA4)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</v>
      </c>
      <c r="T22" s="2">
        <f t="shared" si="2"/>
        <v>20000</v>
      </c>
      <c r="U22" s="2">
        <f t="shared" si="3"/>
        <v>180000</v>
      </c>
      <c r="V22" s="2">
        <f t="shared" si="4"/>
        <v>180000</v>
      </c>
      <c r="W22" s="2">
        <f t="shared" si="5"/>
        <v>1800</v>
      </c>
      <c r="X22" s="2">
        <f t="shared" si="6"/>
        <v>20000</v>
      </c>
      <c r="Y22" s="2">
        <f t="shared" si="7"/>
        <v>55.000000000000007</v>
      </c>
      <c r="Z22" s="2">
        <f t="shared" si="8"/>
        <v>55.000000000000007</v>
      </c>
      <c r="AA22" s="2">
        <f t="shared" si="9"/>
        <v>5000</v>
      </c>
      <c r="AB22" s="2">
        <f t="shared" si="10"/>
        <v>15000</v>
      </c>
      <c r="AC22" s="2">
        <f t="shared" si="11"/>
        <v>250</v>
      </c>
      <c r="AD22" s="2">
        <f t="shared" si="0"/>
        <v>500</v>
      </c>
      <c r="AE22" s="13">
        <f t="shared" si="14"/>
        <v>584.85979263388003</v>
      </c>
      <c r="AF22" s="10">
        <f t="shared" si="15"/>
        <v>0.91666666666666663</v>
      </c>
      <c r="AG22" s="10">
        <f t="shared" si="16"/>
        <v>55.174666666666674</v>
      </c>
      <c r="AH22" s="10">
        <f t="shared" si="17"/>
        <v>190000</v>
      </c>
      <c r="AI22" s="10">
        <f t="shared" si="18"/>
        <v>27500000</v>
      </c>
      <c r="AJ22" s="10">
        <f t="shared" si="19"/>
        <v>11800</v>
      </c>
      <c r="AK22" s="10">
        <f t="shared" si="20"/>
        <v>168738099000.00003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LOOKUP(BE24,$AY$3:$BA$3,AY5:BA5)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</v>
      </c>
      <c r="T23" s="2">
        <f t="shared" si="2"/>
        <v>22000</v>
      </c>
      <c r="U23" s="2">
        <f t="shared" si="3"/>
        <v>200000</v>
      </c>
      <c r="V23" s="2">
        <f t="shared" si="4"/>
        <v>200000</v>
      </c>
      <c r="W23" s="2">
        <f t="shared" si="5"/>
        <v>2000</v>
      </c>
      <c r="X23" s="2">
        <f t="shared" si="6"/>
        <v>22000</v>
      </c>
      <c r="Y23" s="2">
        <f t="shared" si="7"/>
        <v>45</v>
      </c>
      <c r="Z23" s="2">
        <f t="shared" si="8"/>
        <v>45</v>
      </c>
      <c r="AA23" s="2">
        <f t="shared" si="9"/>
        <v>5500</v>
      </c>
      <c r="AB23" s="2">
        <f t="shared" si="10"/>
        <v>5000</v>
      </c>
      <c r="AC23" s="2">
        <f t="shared" si="11"/>
        <v>500</v>
      </c>
      <c r="AD23" s="2">
        <f t="shared" si="0"/>
        <v>500</v>
      </c>
      <c r="AE23" s="13">
        <f t="shared" si="14"/>
        <v>534.77794265584657</v>
      </c>
      <c r="AF23" s="10">
        <f t="shared" si="15"/>
        <v>0.8910891089108911</v>
      </c>
      <c r="AG23" s="10">
        <f t="shared" si="16"/>
        <v>45.095841584158414</v>
      </c>
      <c r="AH23" s="10">
        <f t="shared" si="17"/>
        <v>211000</v>
      </c>
      <c r="AI23" s="10">
        <f t="shared" si="18"/>
        <v>9801980.1980198026</v>
      </c>
      <c r="AJ23" s="10">
        <f t="shared" si="19"/>
        <v>13000</v>
      </c>
      <c r="AK23" s="10">
        <f t="shared" si="20"/>
        <v>53153080000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LOOKUP(BF24,$AY$3:$BA$3,AY6:BA6)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</v>
      </c>
      <c r="T24" s="2">
        <f t="shared" si="2"/>
        <v>20000</v>
      </c>
      <c r="U24" s="2">
        <f t="shared" si="3"/>
        <v>220000.00000000003</v>
      </c>
      <c r="V24" s="2">
        <f t="shared" si="4"/>
        <v>220000.00000000003</v>
      </c>
      <c r="W24" s="2">
        <f t="shared" si="5"/>
        <v>1800</v>
      </c>
      <c r="X24" s="2">
        <f t="shared" si="6"/>
        <v>20000</v>
      </c>
      <c r="Y24" s="2">
        <f t="shared" si="7"/>
        <v>45</v>
      </c>
      <c r="Z24" s="2">
        <f t="shared" si="8"/>
        <v>45</v>
      </c>
      <c r="AA24" s="2">
        <f t="shared" si="9"/>
        <v>5500</v>
      </c>
      <c r="AB24" s="2">
        <f t="shared" si="10"/>
        <v>15000</v>
      </c>
      <c r="AC24" s="2">
        <f t="shared" si="11"/>
        <v>500</v>
      </c>
      <c r="AD24" s="2">
        <f t="shared" si="0"/>
        <v>500</v>
      </c>
      <c r="AE24" s="13">
        <f t="shared" si="14"/>
        <v>568.41339507601072</v>
      </c>
      <c r="AF24" s="10">
        <f t="shared" si="15"/>
        <v>0.91743119266055051</v>
      </c>
      <c r="AG24" s="10">
        <f t="shared" si="16"/>
        <v>45.086605504587155</v>
      </c>
      <c r="AH24" s="10">
        <f t="shared" si="17"/>
        <v>230000.00000000003</v>
      </c>
      <c r="AI24" s="10">
        <f t="shared" si="18"/>
        <v>24770642.201834861</v>
      </c>
      <c r="AJ24" s="10">
        <f t="shared" si="19"/>
        <v>11800</v>
      </c>
      <c r="AK24" s="10">
        <f t="shared" si="20"/>
        <v>165939881000.00003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LOOKUP(BG24,$AY$3:$BA$3,AY7:BA7)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27">
        <v>22</v>
      </c>
      <c r="BD24" s="27">
        <v>1</v>
      </c>
      <c r="BE24" s="27">
        <v>2</v>
      </c>
      <c r="BF24" s="27">
        <v>2</v>
      </c>
      <c r="BG24" s="27">
        <v>3</v>
      </c>
      <c r="BH24" s="27">
        <v>3</v>
      </c>
      <c r="BI24" s="27">
        <v>1</v>
      </c>
      <c r="BJ24" s="27">
        <v>2</v>
      </c>
      <c r="BK24" s="27">
        <v>1</v>
      </c>
      <c r="BL24" s="27">
        <v>1</v>
      </c>
      <c r="BM24" s="27">
        <v>3</v>
      </c>
      <c r="BN24" s="27">
        <v>3</v>
      </c>
      <c r="BO24" s="27">
        <v>2</v>
      </c>
      <c r="BP24" s="27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</v>
      </c>
      <c r="T25" s="2">
        <f t="shared" si="2"/>
        <v>22000</v>
      </c>
      <c r="U25" s="2">
        <f t="shared" si="3"/>
        <v>180000</v>
      </c>
      <c r="V25" s="2">
        <f t="shared" si="4"/>
        <v>180000</v>
      </c>
      <c r="W25" s="2">
        <f t="shared" si="5"/>
        <v>2000</v>
      </c>
      <c r="X25" s="2">
        <f t="shared" si="6"/>
        <v>22000</v>
      </c>
      <c r="Y25" s="2">
        <f t="shared" si="7"/>
        <v>50</v>
      </c>
      <c r="Z25" s="2">
        <f t="shared" si="8"/>
        <v>50</v>
      </c>
      <c r="AA25" s="2">
        <f t="shared" si="9"/>
        <v>4500</v>
      </c>
      <c r="AB25" s="2">
        <f t="shared" si="10"/>
        <v>5000</v>
      </c>
      <c r="AC25" s="2">
        <f t="shared" si="11"/>
        <v>750</v>
      </c>
      <c r="AD25" s="2">
        <f t="shared" si="0"/>
        <v>500</v>
      </c>
      <c r="AE25" s="13">
        <f t="shared" si="14"/>
        <v>524.01207511102336</v>
      </c>
      <c r="AF25" s="10">
        <f t="shared" si="15"/>
        <v>0.91666666666666663</v>
      </c>
      <c r="AG25" s="10">
        <f t="shared" si="16"/>
        <v>50.063555555555553</v>
      </c>
      <c r="AH25" s="10">
        <f t="shared" si="17"/>
        <v>191000</v>
      </c>
      <c r="AI25" s="10">
        <f t="shared" si="18"/>
        <v>9166666.666666666</v>
      </c>
      <c r="AJ25" s="10">
        <f t="shared" si="19"/>
        <v>13000</v>
      </c>
      <c r="AK25" s="10">
        <f t="shared" si="20"/>
        <v>53493200000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LOOKUP(BH24,$AY$3:$BA$3,AY8:BA8)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</v>
      </c>
      <c r="T26" s="2">
        <f t="shared" si="2"/>
        <v>18000</v>
      </c>
      <c r="U26" s="2">
        <f t="shared" si="3"/>
        <v>200000</v>
      </c>
      <c r="V26" s="2">
        <f t="shared" si="4"/>
        <v>200000</v>
      </c>
      <c r="W26" s="2">
        <f t="shared" si="5"/>
        <v>2200</v>
      </c>
      <c r="X26" s="2">
        <f t="shared" si="6"/>
        <v>18000</v>
      </c>
      <c r="Y26" s="2">
        <f t="shared" si="7"/>
        <v>55.000000000000007</v>
      </c>
      <c r="Z26" s="2">
        <f t="shared" si="8"/>
        <v>55.000000000000007</v>
      </c>
      <c r="AA26" s="2">
        <f t="shared" si="9"/>
        <v>5000</v>
      </c>
      <c r="AB26" s="2">
        <f t="shared" si="10"/>
        <v>10000</v>
      </c>
      <c r="AC26" s="2">
        <f t="shared" si="11"/>
        <v>250</v>
      </c>
      <c r="AD26" s="2">
        <f t="shared" si="0"/>
        <v>500</v>
      </c>
      <c r="AE26" s="13">
        <f t="shared" si="14"/>
        <v>646.79737719758714</v>
      </c>
      <c r="AF26" s="10">
        <f t="shared" si="15"/>
        <v>0.8910891089108911</v>
      </c>
      <c r="AG26" s="10">
        <f t="shared" si="16"/>
        <v>55.159683168316839</v>
      </c>
      <c r="AH26" s="10">
        <f t="shared" si="17"/>
        <v>209000</v>
      </c>
      <c r="AI26" s="10">
        <f t="shared" si="18"/>
        <v>19603960.396039605</v>
      </c>
      <c r="AJ26" s="10">
        <f t="shared" si="19"/>
        <v>11200</v>
      </c>
      <c r="AK26" s="10">
        <f t="shared" si="20"/>
        <v>123462911000.00002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LOOKUP(BI24,$AY$3:$BA$3,AY9:BA9)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</v>
      </c>
      <c r="T27" s="2">
        <f t="shared" si="2"/>
        <v>20000</v>
      </c>
      <c r="U27" s="2">
        <f t="shared" si="3"/>
        <v>180000</v>
      </c>
      <c r="V27" s="2">
        <f t="shared" si="4"/>
        <v>200000</v>
      </c>
      <c r="W27" s="2">
        <f t="shared" si="5"/>
        <v>2200</v>
      </c>
      <c r="X27" s="2">
        <f t="shared" si="6"/>
        <v>22000</v>
      </c>
      <c r="Y27" s="2">
        <f t="shared" si="7"/>
        <v>45</v>
      </c>
      <c r="Z27" s="2">
        <f t="shared" si="8"/>
        <v>55.000000000000007</v>
      </c>
      <c r="AA27" s="2">
        <f t="shared" si="9"/>
        <v>4500</v>
      </c>
      <c r="AB27" s="2">
        <f t="shared" si="10"/>
        <v>10000</v>
      </c>
      <c r="AC27" s="2">
        <f t="shared" si="11"/>
        <v>500</v>
      </c>
      <c r="AD27" s="2">
        <f t="shared" si="0"/>
        <v>750</v>
      </c>
      <c r="AE27" s="13">
        <f t="shared" si="14"/>
        <v>499.59880458556006</v>
      </c>
      <c r="AF27" s="10">
        <f t="shared" si="15"/>
        <v>0.92436974789915971</v>
      </c>
      <c r="AG27" s="10">
        <f t="shared" si="16"/>
        <v>55.05777030812326</v>
      </c>
      <c r="AH27" s="10">
        <f t="shared" si="17"/>
        <v>211000</v>
      </c>
      <c r="AI27" s="10">
        <f t="shared" si="18"/>
        <v>16638655.462184874</v>
      </c>
      <c r="AJ27" s="10">
        <f t="shared" si="19"/>
        <v>13200</v>
      </c>
      <c r="AK27" s="10">
        <f t="shared" si="20"/>
        <v>103685289000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LOOKUP(BJ24,$AY$3:$BA$3,AY10:BA10)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</v>
      </c>
      <c r="T28" s="2">
        <f t="shared" si="2"/>
        <v>22000</v>
      </c>
      <c r="U28" s="2">
        <f t="shared" si="3"/>
        <v>200000</v>
      </c>
      <c r="V28" s="2">
        <f t="shared" si="4"/>
        <v>220000.00000000003</v>
      </c>
      <c r="W28" s="2">
        <f t="shared" si="5"/>
        <v>1800</v>
      </c>
      <c r="X28" s="2">
        <f t="shared" si="6"/>
        <v>18000</v>
      </c>
      <c r="Y28" s="2">
        <f t="shared" si="7"/>
        <v>50</v>
      </c>
      <c r="Z28" s="2">
        <f t="shared" si="8"/>
        <v>45</v>
      </c>
      <c r="AA28" s="2">
        <f t="shared" si="9"/>
        <v>5000</v>
      </c>
      <c r="AB28" s="2">
        <f t="shared" si="10"/>
        <v>15000</v>
      </c>
      <c r="AC28" s="2">
        <f t="shared" si="11"/>
        <v>750</v>
      </c>
      <c r="AD28" s="2">
        <f t="shared" si="0"/>
        <v>750</v>
      </c>
      <c r="AE28" s="13">
        <f t="shared" si="14"/>
        <v>650.10483583752227</v>
      </c>
      <c r="AF28" s="10">
        <f t="shared" si="15"/>
        <v>0.9</v>
      </c>
      <c r="AG28" s="10">
        <f t="shared" si="16"/>
        <v>45.042311111111111</v>
      </c>
      <c r="AH28" s="10">
        <f t="shared" si="17"/>
        <v>229000.00000000003</v>
      </c>
      <c r="AI28" s="10">
        <f t="shared" si="18"/>
        <v>27000000</v>
      </c>
      <c r="AJ28" s="10">
        <f t="shared" si="19"/>
        <v>10800</v>
      </c>
      <c r="AK28" s="10">
        <f t="shared" si="20"/>
        <v>182335190000.00003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LOOKUP(BK24,$AY$3:$BA$3,AY11:BA11)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</v>
      </c>
      <c r="T29" s="2">
        <f t="shared" si="2"/>
        <v>18000</v>
      </c>
      <c r="U29" s="2">
        <f t="shared" si="3"/>
        <v>220000.00000000003</v>
      </c>
      <c r="V29" s="2">
        <f t="shared" si="4"/>
        <v>180000</v>
      </c>
      <c r="W29" s="2">
        <f t="shared" si="5"/>
        <v>2000</v>
      </c>
      <c r="X29" s="2">
        <f t="shared" si="6"/>
        <v>20000</v>
      </c>
      <c r="Y29" s="2">
        <f t="shared" si="7"/>
        <v>55.000000000000007</v>
      </c>
      <c r="Z29" s="2">
        <f t="shared" si="8"/>
        <v>50</v>
      </c>
      <c r="AA29" s="2">
        <f t="shared" si="9"/>
        <v>5500</v>
      </c>
      <c r="AB29" s="2">
        <f t="shared" si="10"/>
        <v>5000</v>
      </c>
      <c r="AC29" s="2">
        <f t="shared" si="11"/>
        <v>250</v>
      </c>
      <c r="AD29" s="2">
        <f t="shared" si="0"/>
        <v>750</v>
      </c>
      <c r="AE29" s="13">
        <f t="shared" si="14"/>
        <v>595.1176174803594</v>
      </c>
      <c r="AF29" s="10">
        <f t="shared" si="15"/>
        <v>0.90090090090090091</v>
      </c>
      <c r="AG29" s="10">
        <f t="shared" si="16"/>
        <v>50.106570570570568</v>
      </c>
      <c r="AH29" s="10">
        <f t="shared" si="17"/>
        <v>190000</v>
      </c>
      <c r="AI29" s="10">
        <f t="shared" si="18"/>
        <v>9909909.9099099096</v>
      </c>
      <c r="AJ29" s="10">
        <f t="shared" si="19"/>
        <v>12000</v>
      </c>
      <c r="AK29" s="10">
        <f t="shared" si="20"/>
        <v>57841110000.000008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LOOKUP(BL24,$AY$3:$BA$3,AY12:BA12)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</v>
      </c>
      <c r="T30" s="2">
        <f t="shared" si="2"/>
        <v>20000</v>
      </c>
      <c r="U30" s="2">
        <f t="shared" si="3"/>
        <v>200000</v>
      </c>
      <c r="V30" s="2">
        <f t="shared" si="4"/>
        <v>200000</v>
      </c>
      <c r="W30" s="2">
        <f t="shared" si="5"/>
        <v>1800</v>
      </c>
      <c r="X30" s="2">
        <f t="shared" si="6"/>
        <v>18000</v>
      </c>
      <c r="Y30" s="2">
        <f t="shared" si="7"/>
        <v>55.000000000000007</v>
      </c>
      <c r="Z30" s="2">
        <f t="shared" si="8"/>
        <v>50</v>
      </c>
      <c r="AA30" s="2">
        <f t="shared" si="9"/>
        <v>5500</v>
      </c>
      <c r="AB30" s="2">
        <f t="shared" si="10"/>
        <v>5000</v>
      </c>
      <c r="AC30" s="2">
        <f t="shared" si="11"/>
        <v>750</v>
      </c>
      <c r="AD30" s="2">
        <f t="shared" si="0"/>
        <v>750</v>
      </c>
      <c r="AE30" s="13">
        <f t="shared" si="14"/>
        <v>620.00842249147172</v>
      </c>
      <c r="AF30" s="10">
        <f t="shared" si="15"/>
        <v>0.92436974789915971</v>
      </c>
      <c r="AG30" s="10">
        <f t="shared" si="16"/>
        <v>50.03851353874883</v>
      </c>
      <c r="AH30" s="10">
        <f t="shared" si="17"/>
        <v>209000</v>
      </c>
      <c r="AI30" s="10">
        <f t="shared" si="18"/>
        <v>8319327.7310924372</v>
      </c>
      <c r="AJ30" s="10">
        <f t="shared" si="19"/>
        <v>10800</v>
      </c>
      <c r="AK30" s="10">
        <f t="shared" si="20"/>
        <v>62714289000.000008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LOOKUP(BM24,$AY$3:$BA$3,AY13:BA13)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</v>
      </c>
      <c r="T31" s="2">
        <f t="shared" si="2"/>
        <v>22000</v>
      </c>
      <c r="U31" s="2">
        <f t="shared" si="3"/>
        <v>220000.00000000003</v>
      </c>
      <c r="V31" s="2">
        <f t="shared" si="4"/>
        <v>220000.00000000003</v>
      </c>
      <c r="W31" s="2">
        <f t="shared" si="5"/>
        <v>2000</v>
      </c>
      <c r="X31" s="2">
        <f t="shared" si="6"/>
        <v>20000</v>
      </c>
      <c r="Y31" s="2">
        <f t="shared" si="7"/>
        <v>45</v>
      </c>
      <c r="Z31" s="2">
        <f t="shared" si="8"/>
        <v>55.000000000000007</v>
      </c>
      <c r="AA31" s="2">
        <f t="shared" si="9"/>
        <v>4500</v>
      </c>
      <c r="AB31" s="2">
        <f t="shared" si="10"/>
        <v>10000</v>
      </c>
      <c r="AC31" s="2">
        <f t="shared" si="11"/>
        <v>250</v>
      </c>
      <c r="AD31" s="2">
        <f t="shared" si="0"/>
        <v>750</v>
      </c>
      <c r="AE31" s="13">
        <f t="shared" si="14"/>
        <v>567.47233623642819</v>
      </c>
      <c r="AF31" s="10">
        <f t="shared" si="15"/>
        <v>0.9</v>
      </c>
      <c r="AG31" s="10">
        <f t="shared" si="16"/>
        <v>55.126933333333341</v>
      </c>
      <c r="AH31" s="10">
        <f t="shared" si="17"/>
        <v>230000.00000000003</v>
      </c>
      <c r="AI31" s="10">
        <f t="shared" si="18"/>
        <v>18000000</v>
      </c>
      <c r="AJ31" s="10">
        <f t="shared" si="19"/>
        <v>12000</v>
      </c>
      <c r="AK31" s="10">
        <f t="shared" si="20"/>
        <v>111670890000.00002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LOOKUP(BN24,$AY$3:$BA$3,AY14:BA14)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</v>
      </c>
      <c r="T32" s="2">
        <f t="shared" si="2"/>
        <v>18000</v>
      </c>
      <c r="U32" s="2">
        <f t="shared" si="3"/>
        <v>180000</v>
      </c>
      <c r="V32" s="2">
        <f t="shared" si="4"/>
        <v>180000</v>
      </c>
      <c r="W32" s="2">
        <f t="shared" si="5"/>
        <v>2200</v>
      </c>
      <c r="X32" s="2">
        <f t="shared" si="6"/>
        <v>22000</v>
      </c>
      <c r="Y32" s="2">
        <f t="shared" si="7"/>
        <v>50</v>
      </c>
      <c r="Z32" s="2">
        <f t="shared" si="8"/>
        <v>45</v>
      </c>
      <c r="AA32" s="2">
        <f t="shared" si="9"/>
        <v>5000</v>
      </c>
      <c r="AB32" s="2">
        <f t="shared" si="10"/>
        <v>15000</v>
      </c>
      <c r="AC32" s="2">
        <f t="shared" si="11"/>
        <v>500</v>
      </c>
      <c r="AD32" s="2">
        <f t="shared" si="0"/>
        <v>750</v>
      </c>
      <c r="AE32" s="13">
        <f t="shared" si="14"/>
        <v>541.02466386787478</v>
      </c>
      <c r="AF32" s="10">
        <f t="shared" si="15"/>
        <v>0.90090090090090091</v>
      </c>
      <c r="AG32" s="10">
        <f t="shared" si="16"/>
        <v>45.053285285285284</v>
      </c>
      <c r="AH32" s="10">
        <f t="shared" si="17"/>
        <v>191000</v>
      </c>
      <c r="AI32" s="10">
        <f t="shared" si="18"/>
        <v>29729729.729729731</v>
      </c>
      <c r="AJ32" s="10">
        <f t="shared" si="19"/>
        <v>13200</v>
      </c>
      <c r="AK32" s="10">
        <f t="shared" si="20"/>
        <v>155681410000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LOOKUP(BO24,$AY$3:$BA$3,AY15:BA15)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</v>
      </c>
      <c r="T33" s="2">
        <f t="shared" si="2"/>
        <v>22000</v>
      </c>
      <c r="U33" s="2">
        <f t="shared" si="3"/>
        <v>220000.00000000003</v>
      </c>
      <c r="V33" s="2">
        <f t="shared" si="4"/>
        <v>200000</v>
      </c>
      <c r="W33" s="2">
        <f t="shared" si="5"/>
        <v>2200</v>
      </c>
      <c r="X33" s="2">
        <f t="shared" si="6"/>
        <v>20000</v>
      </c>
      <c r="Y33" s="2">
        <f t="shared" si="7"/>
        <v>50</v>
      </c>
      <c r="Z33" s="2">
        <f t="shared" si="8"/>
        <v>45</v>
      </c>
      <c r="AA33" s="2">
        <f t="shared" si="9"/>
        <v>5000</v>
      </c>
      <c r="AB33" s="2">
        <f t="shared" si="10"/>
        <v>5000</v>
      </c>
      <c r="AC33" s="2">
        <f t="shared" si="11"/>
        <v>250</v>
      </c>
      <c r="AD33" s="2">
        <f t="shared" si="0"/>
        <v>750</v>
      </c>
      <c r="AE33" s="13">
        <f t="shared" si="14"/>
        <v>559.42687842540556</v>
      </c>
      <c r="AF33" s="10">
        <f t="shared" si="15"/>
        <v>0.92436974789915971</v>
      </c>
      <c r="AG33" s="10">
        <f t="shared" si="16"/>
        <v>45.126207282913164</v>
      </c>
      <c r="AH33" s="10">
        <f t="shared" si="17"/>
        <v>210000</v>
      </c>
      <c r="AI33" s="10">
        <f t="shared" si="18"/>
        <v>8319327.7310924372</v>
      </c>
      <c r="AJ33" s="10">
        <f t="shared" si="19"/>
        <v>12200</v>
      </c>
      <c r="AK33" s="10">
        <f t="shared" si="20"/>
        <v>58123110000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LOOKUP(BP24,$AY$3:$BA$3,AY16:BA16)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</v>
      </c>
      <c r="T34" s="2">
        <f t="shared" si="2"/>
        <v>18000</v>
      </c>
      <c r="U34" s="2">
        <f t="shared" si="3"/>
        <v>180000</v>
      </c>
      <c r="V34" s="2">
        <f t="shared" si="4"/>
        <v>220000.00000000003</v>
      </c>
      <c r="W34" s="2">
        <f t="shared" si="5"/>
        <v>1800</v>
      </c>
      <c r="X34" s="2">
        <f t="shared" si="6"/>
        <v>22000</v>
      </c>
      <c r="Y34" s="2">
        <f t="shared" si="7"/>
        <v>55.000000000000007</v>
      </c>
      <c r="Z34" s="2">
        <f t="shared" si="8"/>
        <v>50</v>
      </c>
      <c r="AA34" s="2">
        <f t="shared" si="9"/>
        <v>5500</v>
      </c>
      <c r="AB34" s="2">
        <f t="shared" si="10"/>
        <v>10000</v>
      </c>
      <c r="AC34" s="2">
        <f t="shared" si="11"/>
        <v>500</v>
      </c>
      <c r="AD34" s="2">
        <f t="shared" si="0"/>
        <v>750</v>
      </c>
      <c r="AE34" s="13">
        <f t="shared" si="14"/>
        <v>620.96356692788447</v>
      </c>
      <c r="AF34" s="10">
        <f t="shared" si="15"/>
        <v>0.9</v>
      </c>
      <c r="AG34" s="10">
        <f t="shared" si="16"/>
        <v>50.052799999999998</v>
      </c>
      <c r="AH34" s="10">
        <f t="shared" si="17"/>
        <v>231000.00000000003</v>
      </c>
      <c r="AI34" s="10">
        <f t="shared" si="18"/>
        <v>18000000</v>
      </c>
      <c r="AJ34" s="10">
        <f t="shared" si="19"/>
        <v>12800</v>
      </c>
      <c r="AK34" s="10">
        <f t="shared" si="20"/>
        <v>137060209000.00005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</v>
      </c>
      <c r="T35" s="2">
        <f t="shared" si="2"/>
        <v>20000</v>
      </c>
      <c r="U35" s="2">
        <f t="shared" si="3"/>
        <v>200000</v>
      </c>
      <c r="V35" s="2">
        <f t="shared" si="4"/>
        <v>180000</v>
      </c>
      <c r="W35" s="2">
        <f t="shared" si="5"/>
        <v>2000</v>
      </c>
      <c r="X35" s="2">
        <f t="shared" si="6"/>
        <v>18000</v>
      </c>
      <c r="Y35" s="2">
        <f t="shared" si="7"/>
        <v>45</v>
      </c>
      <c r="Z35" s="2">
        <f t="shared" si="8"/>
        <v>55.000000000000007</v>
      </c>
      <c r="AA35" s="2">
        <f t="shared" si="9"/>
        <v>4500</v>
      </c>
      <c r="AB35" s="2">
        <f t="shared" si="10"/>
        <v>15000</v>
      </c>
      <c r="AC35" s="2">
        <f t="shared" si="11"/>
        <v>750</v>
      </c>
      <c r="AD35" s="2">
        <f t="shared" si="0"/>
        <v>750</v>
      </c>
      <c r="AE35" s="13">
        <f t="shared" si="14"/>
        <v>552.58439842906739</v>
      </c>
      <c r="AF35" s="10">
        <f t="shared" si="15"/>
        <v>0.90090090090090091</v>
      </c>
      <c r="AG35" s="10">
        <f t="shared" si="16"/>
        <v>55.039079079079087</v>
      </c>
      <c r="AH35" s="10">
        <f t="shared" si="17"/>
        <v>189000</v>
      </c>
      <c r="AI35" s="10">
        <f t="shared" si="18"/>
        <v>29729729.729729731</v>
      </c>
      <c r="AJ35" s="10">
        <f t="shared" si="19"/>
        <v>11000</v>
      </c>
      <c r="AK35" s="10">
        <f t="shared" si="20"/>
        <v>137088000000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</v>
      </c>
      <c r="T36" s="2">
        <f t="shared" si="2"/>
        <v>18000</v>
      </c>
      <c r="U36" s="2">
        <f t="shared" si="3"/>
        <v>200000</v>
      </c>
      <c r="V36" s="2">
        <f t="shared" si="4"/>
        <v>220000.00000000003</v>
      </c>
      <c r="W36" s="2">
        <f t="shared" si="5"/>
        <v>2000</v>
      </c>
      <c r="X36" s="2">
        <f t="shared" si="6"/>
        <v>22000</v>
      </c>
      <c r="Y36" s="2">
        <f t="shared" si="7"/>
        <v>45</v>
      </c>
      <c r="Z36" s="2">
        <f t="shared" si="8"/>
        <v>50</v>
      </c>
      <c r="AA36" s="2">
        <f t="shared" si="9"/>
        <v>5000</v>
      </c>
      <c r="AB36" s="2">
        <f t="shared" si="10"/>
        <v>15000</v>
      </c>
      <c r="AC36" s="2">
        <f t="shared" si="11"/>
        <v>250</v>
      </c>
      <c r="AD36" s="2">
        <f t="shared" si="0"/>
        <v>750</v>
      </c>
      <c r="AE36" s="13">
        <f t="shared" si="14"/>
        <v>536.52361083587289</v>
      </c>
      <c r="AF36" s="10">
        <f t="shared" si="15"/>
        <v>0.92436974789915971</v>
      </c>
      <c r="AG36" s="10">
        <f t="shared" si="16"/>
        <v>50.104873949579833</v>
      </c>
      <c r="AH36" s="10">
        <f t="shared" si="17"/>
        <v>231000.00000000003</v>
      </c>
      <c r="AI36" s="10">
        <f t="shared" si="18"/>
        <v>24957983.193277311</v>
      </c>
      <c r="AJ36" s="10">
        <f t="shared" si="19"/>
        <v>13000</v>
      </c>
      <c r="AK36" s="10">
        <f t="shared" si="20"/>
        <v>167713980000.00003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</v>
      </c>
      <c r="T37" s="2">
        <f t="shared" si="2"/>
        <v>20000</v>
      </c>
      <c r="U37" s="2">
        <f t="shared" si="3"/>
        <v>220000.00000000003</v>
      </c>
      <c r="V37" s="2">
        <f t="shared" si="4"/>
        <v>180000</v>
      </c>
      <c r="W37" s="2">
        <f t="shared" si="5"/>
        <v>2200</v>
      </c>
      <c r="X37" s="2">
        <f t="shared" si="6"/>
        <v>18000</v>
      </c>
      <c r="Y37" s="2">
        <f t="shared" si="7"/>
        <v>50</v>
      </c>
      <c r="Z37" s="2">
        <f t="shared" si="8"/>
        <v>55.000000000000007</v>
      </c>
      <c r="AA37" s="2">
        <f t="shared" si="9"/>
        <v>5500</v>
      </c>
      <c r="AB37" s="2">
        <f t="shared" si="10"/>
        <v>5000</v>
      </c>
      <c r="AC37" s="2">
        <f t="shared" si="11"/>
        <v>500</v>
      </c>
      <c r="AD37" s="2">
        <f t="shared" si="0"/>
        <v>750</v>
      </c>
      <c r="AE37" s="13">
        <f t="shared" si="14"/>
        <v>558.88277478308942</v>
      </c>
      <c r="AF37" s="10">
        <f t="shared" si="15"/>
        <v>0.9</v>
      </c>
      <c r="AG37" s="10">
        <f t="shared" si="16"/>
        <v>55.058133333333338</v>
      </c>
      <c r="AH37" s="10">
        <f t="shared" si="17"/>
        <v>189000</v>
      </c>
      <c r="AI37" s="10">
        <f t="shared" si="18"/>
        <v>9000000</v>
      </c>
      <c r="AJ37" s="10">
        <f t="shared" si="19"/>
        <v>11200</v>
      </c>
      <c r="AK37" s="10">
        <f t="shared" si="20"/>
        <v>52176810000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</v>
      </c>
      <c r="T38" s="2">
        <f t="shared" si="2"/>
        <v>22000</v>
      </c>
      <c r="U38" s="2">
        <f t="shared" si="3"/>
        <v>180000</v>
      </c>
      <c r="V38" s="2">
        <f t="shared" si="4"/>
        <v>200000</v>
      </c>
      <c r="W38" s="2">
        <f t="shared" si="5"/>
        <v>1800</v>
      </c>
      <c r="X38" s="2">
        <f t="shared" si="6"/>
        <v>20000</v>
      </c>
      <c r="Y38" s="2">
        <f t="shared" si="7"/>
        <v>55.000000000000007</v>
      </c>
      <c r="Z38" s="2">
        <f t="shared" si="8"/>
        <v>45</v>
      </c>
      <c r="AA38" s="2">
        <f t="shared" si="9"/>
        <v>4500</v>
      </c>
      <c r="AB38" s="2">
        <f t="shared" si="10"/>
        <v>10000</v>
      </c>
      <c r="AC38" s="2">
        <f t="shared" si="11"/>
        <v>750</v>
      </c>
      <c r="AD38" s="2">
        <f t="shared" si="0"/>
        <v>750</v>
      </c>
      <c r="AE38" s="13">
        <f t="shared" si="14"/>
        <v>645.3174924458333</v>
      </c>
      <c r="AF38" s="10">
        <f t="shared" si="15"/>
        <v>0.90090090090090091</v>
      </c>
      <c r="AG38" s="10">
        <f t="shared" si="16"/>
        <v>45.042634634634638</v>
      </c>
      <c r="AH38" s="10">
        <f t="shared" si="17"/>
        <v>210000</v>
      </c>
      <c r="AI38" s="10">
        <f t="shared" si="18"/>
        <v>19819819.819819819</v>
      </c>
      <c r="AJ38" s="10">
        <f t="shared" si="19"/>
        <v>11800</v>
      </c>
      <c r="AK38" s="10">
        <f t="shared" si="20"/>
        <v>124480199000.00002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578.81076854621597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180000</v>
      </c>
      <c r="T3" s="2">
        <f>LOOKUP(D3,$AY$20:$BA$20,$AY$23:$BA$23)</f>
        <v>180000</v>
      </c>
      <c r="U3" s="2">
        <f>LOOKUP(E3,$AY$20:$BA$20,$AY$24:$BA$24)</f>
        <v>1800</v>
      </c>
      <c r="V3" s="2">
        <f>LOOKUP(F3,$AY$20:$BA$20,$AY$25:$BA$25)</f>
        <v>1800</v>
      </c>
      <c r="W3" s="2">
        <f>LOOKUP(G3,$AY$20:$BA$20,$AY$26:$BA$26)</f>
        <v>18000</v>
      </c>
      <c r="X3" s="2">
        <f>LOOKUP(H3,$AY$20:$BA$20,$AY$27:$BA$27)</f>
        <v>180000</v>
      </c>
      <c r="Y3" s="2">
        <f>LOOKUP(I3,$AY$20:$BA$20,$AY$28:$BA$28)</f>
        <v>450</v>
      </c>
      <c r="Z3" s="2">
        <f>LOOKUP(J3,$AY$20:$BA$20,$AY$29:$BA$29)</f>
        <v>450</v>
      </c>
      <c r="AA3" s="2">
        <f>LOOKUP(K3,$AY$20:$BA$20,$AY$30:$BA$30)</f>
        <v>45</v>
      </c>
      <c r="AB3" s="2">
        <f>LOOKUP(L3,$AY$20:$BA$20,$AY$31:$BA$31)</f>
        <v>12.5</v>
      </c>
      <c r="AC3" s="2">
        <f>LOOKUP(M3,$AY$20:$BA$20,$AY$32:$BA$32)</f>
        <v>5000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189.63647673610302</v>
      </c>
      <c r="AF3" s="10">
        <f>S3/(R3+S3)</f>
        <v>0.90909090909090906</v>
      </c>
      <c r="AG3" s="10">
        <f>(((R3*S3)/(R3+S3)+T3)/AC3/AD3)+Z3</f>
        <v>450.15709090909093</v>
      </c>
      <c r="AH3" s="10">
        <f>V3+X3*0.5</f>
        <v>91800</v>
      </c>
      <c r="AI3" s="10">
        <f>(R3*S3)*AB3/(R3+S3)</f>
        <v>204545.45454545456</v>
      </c>
      <c r="AJ3" s="10">
        <f>W3+X3*0.5</f>
        <v>108000</v>
      </c>
      <c r="AK3" s="10">
        <f>(AH3+AJ3)*(1+AB3)*Y3+AH3*AJ3</f>
        <v>11128185000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10000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261.01383882135684</v>
      </c>
      <c r="AF4" s="10">
        <f>S4/(R4+S4)</f>
        <v>0.90909090909090906</v>
      </c>
      <c r="AG4" s="10">
        <f>(((R4*S4)/(R4+S4)+T4)/AC4/AD4)+Z4</f>
        <v>500.0872727272727</v>
      </c>
      <c r="AH4" s="10">
        <f>V4+X4*0.5</f>
        <v>102000</v>
      </c>
      <c r="AI4" s="10">
        <f>(R4*S4)*AB4/(R4+S4)</f>
        <v>454545.45454545453</v>
      </c>
      <c r="AJ4" s="10">
        <f>W4+X4*0.5</f>
        <v>120000</v>
      </c>
      <c r="AK4" s="10">
        <f>(AH4+AJ4)*(1+AB4)*Y4+AH4*AJ4</f>
        <v>15126000000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2341946.3801007816</v>
      </c>
      <c r="AQ4" s="22">
        <f>AP4/AO4</f>
        <v>2341946.3801007816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220000.00000000003</v>
      </c>
      <c r="T5" s="2">
        <f t="shared" si="2"/>
        <v>220000.00000000003</v>
      </c>
      <c r="U5" s="2">
        <f t="shared" si="3"/>
        <v>2200</v>
      </c>
      <c r="V5" s="2">
        <f t="shared" si="4"/>
        <v>2200</v>
      </c>
      <c r="W5" s="2">
        <f t="shared" si="5"/>
        <v>22000</v>
      </c>
      <c r="X5" s="2">
        <f t="shared" si="6"/>
        <v>220000.00000000003</v>
      </c>
      <c r="Y5" s="2">
        <f t="shared" si="7"/>
        <v>550</v>
      </c>
      <c r="Z5" s="2">
        <f t="shared" si="8"/>
        <v>550</v>
      </c>
      <c r="AA5" s="2">
        <f t="shared" si="9"/>
        <v>55.000000000000007</v>
      </c>
      <c r="AB5" s="2">
        <f t="shared" si="10"/>
        <v>37.5</v>
      </c>
      <c r="AC5" s="2">
        <f t="shared" si="11"/>
        <v>15000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324.3870780891981</v>
      </c>
      <c r="AF5" s="10">
        <f t="shared" ref="AF5:AF38" si="15">S5/(R5+S5)</f>
        <v>0.90909090909090906</v>
      </c>
      <c r="AG5" s="10">
        <f t="shared" ref="AG5:AG38" si="16">(((R5*S5)/(R5+S5)+T5)/AC5/AD5)+Z5</f>
        <v>550.06399999999996</v>
      </c>
      <c r="AH5" s="10">
        <f t="shared" ref="AH5:AH38" si="17">V5+X5*0.5</f>
        <v>112200.00000000001</v>
      </c>
      <c r="AI5" s="10">
        <f t="shared" ref="AI5:AI38" si="18">(R5*S5)*AB5/(R5+S5)</f>
        <v>750000</v>
      </c>
      <c r="AJ5" s="10">
        <f t="shared" ref="AJ5:AJ38" si="19">W5+X5*0.5</f>
        <v>132000</v>
      </c>
      <c r="AK5" s="10">
        <f t="shared" ref="AK5:AK38" si="20">(AH5+AJ5)*(1+AB5)*Y5+AH5*AJ5</f>
        <v>19981335000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86766.388693732675</v>
      </c>
      <c r="AQ5" s="25">
        <f>AP5/AO5</f>
        <v>2479.0396769637905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180000</v>
      </c>
      <c r="T6" s="2">
        <f t="shared" si="2"/>
        <v>180000</v>
      </c>
      <c r="U6" s="2">
        <f t="shared" si="3"/>
        <v>1800</v>
      </c>
      <c r="V6" s="2">
        <f t="shared" si="4"/>
        <v>2000</v>
      </c>
      <c r="W6" s="2">
        <f t="shared" si="5"/>
        <v>20000</v>
      </c>
      <c r="X6" s="2">
        <f t="shared" si="6"/>
        <v>200000</v>
      </c>
      <c r="Y6" s="2">
        <f t="shared" si="7"/>
        <v>500</v>
      </c>
      <c r="Z6" s="2">
        <f t="shared" si="8"/>
        <v>550</v>
      </c>
      <c r="AA6" s="2">
        <f t="shared" si="9"/>
        <v>55.000000000000007</v>
      </c>
      <c r="AB6" s="2">
        <f t="shared" si="10"/>
        <v>37.5</v>
      </c>
      <c r="AC6" s="2">
        <f t="shared" si="11"/>
        <v>15000</v>
      </c>
      <c r="AD6" s="2">
        <f t="shared" si="0"/>
        <v>250</v>
      </c>
      <c r="AE6" s="13">
        <f t="shared" si="14"/>
        <v>285.90549958957251</v>
      </c>
      <c r="AF6" s="10">
        <f t="shared" si="15"/>
        <v>0.90909090909090906</v>
      </c>
      <c r="AG6" s="10">
        <f t="shared" si="16"/>
        <v>550.05236363636368</v>
      </c>
      <c r="AH6" s="10">
        <f t="shared" si="17"/>
        <v>102000</v>
      </c>
      <c r="AI6" s="10">
        <f t="shared" si="18"/>
        <v>613636.36363636365</v>
      </c>
      <c r="AJ6" s="10">
        <f t="shared" si="19"/>
        <v>120000</v>
      </c>
      <c r="AK6" s="10">
        <f t="shared" si="20"/>
        <v>16513500000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2428712.7687945142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200000</v>
      </c>
      <c r="T7" s="2">
        <f t="shared" si="2"/>
        <v>200000</v>
      </c>
      <c r="U7" s="2">
        <f t="shared" si="3"/>
        <v>2000</v>
      </c>
      <c r="V7" s="2">
        <f t="shared" si="4"/>
        <v>2200</v>
      </c>
      <c r="W7" s="2">
        <f t="shared" si="5"/>
        <v>22000</v>
      </c>
      <c r="X7" s="2">
        <f t="shared" si="6"/>
        <v>220000.00000000003</v>
      </c>
      <c r="Y7" s="2">
        <f t="shared" si="7"/>
        <v>550</v>
      </c>
      <c r="Z7" s="2">
        <f t="shared" si="8"/>
        <v>450</v>
      </c>
      <c r="AA7" s="2">
        <f t="shared" si="9"/>
        <v>45</v>
      </c>
      <c r="AB7" s="2">
        <f t="shared" si="10"/>
        <v>12.5</v>
      </c>
      <c r="AC7" s="2">
        <f t="shared" si="11"/>
        <v>5000</v>
      </c>
      <c r="AD7" s="2">
        <f t="shared" si="0"/>
        <v>250</v>
      </c>
      <c r="AE7" s="13">
        <f t="shared" si="14"/>
        <v>202.90104644360378</v>
      </c>
      <c r="AF7" s="10">
        <f t="shared" si="15"/>
        <v>0.90909090909090906</v>
      </c>
      <c r="AG7" s="10">
        <f t="shared" si="16"/>
        <v>450.17454545454547</v>
      </c>
      <c r="AH7" s="10">
        <f t="shared" si="17"/>
        <v>112200.00000000001</v>
      </c>
      <c r="AI7" s="10">
        <f t="shared" si="18"/>
        <v>227272.72727272726</v>
      </c>
      <c r="AJ7" s="10">
        <f t="shared" si="19"/>
        <v>132000</v>
      </c>
      <c r="AK7" s="10">
        <f t="shared" si="20"/>
        <v>16623585000.000002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220000.00000000003</v>
      </c>
      <c r="T8" s="2">
        <f t="shared" si="2"/>
        <v>220000.00000000003</v>
      </c>
      <c r="U8" s="2">
        <f t="shared" si="3"/>
        <v>2200</v>
      </c>
      <c r="V8" s="2">
        <f t="shared" si="4"/>
        <v>1800</v>
      </c>
      <c r="W8" s="2">
        <f t="shared" si="5"/>
        <v>18000</v>
      </c>
      <c r="X8" s="2">
        <f t="shared" si="6"/>
        <v>180000</v>
      </c>
      <c r="Y8" s="2">
        <f t="shared" si="7"/>
        <v>450</v>
      </c>
      <c r="Z8" s="2">
        <f t="shared" si="8"/>
        <v>500</v>
      </c>
      <c r="AA8" s="2">
        <f t="shared" si="9"/>
        <v>50</v>
      </c>
      <c r="AB8" s="2">
        <f t="shared" si="10"/>
        <v>25</v>
      </c>
      <c r="AC8" s="2">
        <f t="shared" si="11"/>
        <v>10000</v>
      </c>
      <c r="AD8" s="2">
        <f t="shared" si="0"/>
        <v>250</v>
      </c>
      <c r="AE8" s="13">
        <f t="shared" si="14"/>
        <v>267.501787484766</v>
      </c>
      <c r="AF8" s="10">
        <f t="shared" si="15"/>
        <v>0.90909090909090906</v>
      </c>
      <c r="AG8" s="10">
        <f t="shared" si="16"/>
        <v>500.096</v>
      </c>
      <c r="AH8" s="10">
        <f t="shared" si="17"/>
        <v>91800</v>
      </c>
      <c r="AI8" s="10">
        <f t="shared" si="18"/>
        <v>500000.00000000006</v>
      </c>
      <c r="AJ8" s="10">
        <f t="shared" si="19"/>
        <v>108000</v>
      </c>
      <c r="AK8" s="10">
        <f t="shared" si="20"/>
        <v>12252060000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180000</v>
      </c>
      <c r="T9" s="2">
        <f t="shared" si="2"/>
        <v>200000</v>
      </c>
      <c r="U9" s="2">
        <f t="shared" si="3"/>
        <v>2200</v>
      </c>
      <c r="V9" s="2">
        <f t="shared" si="4"/>
        <v>1800</v>
      </c>
      <c r="W9" s="2">
        <f t="shared" si="5"/>
        <v>20000</v>
      </c>
      <c r="X9" s="2">
        <f t="shared" si="6"/>
        <v>220000.00000000003</v>
      </c>
      <c r="Y9" s="2">
        <f t="shared" si="7"/>
        <v>550</v>
      </c>
      <c r="Z9" s="2">
        <f t="shared" si="8"/>
        <v>450</v>
      </c>
      <c r="AA9" s="2">
        <f t="shared" si="9"/>
        <v>50</v>
      </c>
      <c r="AB9" s="2">
        <f t="shared" si="10"/>
        <v>25</v>
      </c>
      <c r="AC9" s="2">
        <f t="shared" si="11"/>
        <v>15000</v>
      </c>
      <c r="AD9" s="2">
        <f t="shared" si="0"/>
        <v>250</v>
      </c>
      <c r="AE9" s="13">
        <f t="shared" si="14"/>
        <v>265.95966431460982</v>
      </c>
      <c r="AF9" s="10">
        <f t="shared" si="15"/>
        <v>0.90909090909090906</v>
      </c>
      <c r="AG9" s="10">
        <f t="shared" si="16"/>
        <v>450.05769696969696</v>
      </c>
      <c r="AH9" s="10">
        <f t="shared" si="17"/>
        <v>111800.00000000001</v>
      </c>
      <c r="AI9" s="10">
        <f t="shared" si="18"/>
        <v>409090.90909090912</v>
      </c>
      <c r="AJ9" s="10">
        <f t="shared" si="19"/>
        <v>130000.00000000001</v>
      </c>
      <c r="AK9" s="10">
        <f t="shared" si="20"/>
        <v>17991740000.000004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200000</v>
      </c>
      <c r="T10" s="2">
        <f t="shared" si="2"/>
        <v>220000.00000000003</v>
      </c>
      <c r="U10" s="2">
        <f t="shared" si="3"/>
        <v>1800</v>
      </c>
      <c r="V10" s="2">
        <f t="shared" si="4"/>
        <v>2000</v>
      </c>
      <c r="W10" s="2">
        <f t="shared" si="5"/>
        <v>22000</v>
      </c>
      <c r="X10" s="2">
        <f t="shared" si="6"/>
        <v>180000</v>
      </c>
      <c r="Y10" s="2">
        <f t="shared" si="7"/>
        <v>450</v>
      </c>
      <c r="Z10" s="2">
        <f t="shared" si="8"/>
        <v>500</v>
      </c>
      <c r="AA10" s="2">
        <f t="shared" si="9"/>
        <v>55.000000000000007</v>
      </c>
      <c r="AB10" s="2">
        <f t="shared" si="10"/>
        <v>37.5</v>
      </c>
      <c r="AC10" s="2">
        <f t="shared" si="11"/>
        <v>5000</v>
      </c>
      <c r="AD10" s="2">
        <f t="shared" si="0"/>
        <v>250</v>
      </c>
      <c r="AE10" s="13">
        <f t="shared" si="14"/>
        <v>303.3312013261887</v>
      </c>
      <c r="AF10" s="10">
        <f t="shared" si="15"/>
        <v>0.90909090909090906</v>
      </c>
      <c r="AG10" s="10">
        <f t="shared" si="16"/>
        <v>500.19054545454543</v>
      </c>
      <c r="AH10" s="10">
        <f t="shared" si="17"/>
        <v>92000</v>
      </c>
      <c r="AI10" s="10">
        <f t="shared" si="18"/>
        <v>681818.18181818177</v>
      </c>
      <c r="AJ10" s="10">
        <f t="shared" si="19"/>
        <v>112000</v>
      </c>
      <c r="AK10" s="10">
        <f t="shared" si="20"/>
        <v>13838300000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220000.00000000003</v>
      </c>
      <c r="T11" s="2">
        <f t="shared" si="2"/>
        <v>180000</v>
      </c>
      <c r="U11" s="2">
        <f t="shared" si="3"/>
        <v>2000</v>
      </c>
      <c r="V11" s="2">
        <f t="shared" si="4"/>
        <v>2200</v>
      </c>
      <c r="W11" s="2">
        <f t="shared" si="5"/>
        <v>18000</v>
      </c>
      <c r="X11" s="2">
        <f t="shared" si="6"/>
        <v>200000</v>
      </c>
      <c r="Y11" s="2">
        <f t="shared" si="7"/>
        <v>500</v>
      </c>
      <c r="Z11" s="2">
        <f t="shared" si="8"/>
        <v>550</v>
      </c>
      <c r="AA11" s="2">
        <f t="shared" si="9"/>
        <v>45</v>
      </c>
      <c r="AB11" s="2">
        <f t="shared" si="10"/>
        <v>12.5</v>
      </c>
      <c r="AC11" s="2">
        <f t="shared" si="11"/>
        <v>10000</v>
      </c>
      <c r="AD11" s="2">
        <f t="shared" si="0"/>
        <v>250</v>
      </c>
      <c r="AE11" s="13">
        <f t="shared" si="14"/>
        <v>193.53999525545834</v>
      </c>
      <c r="AF11" s="10">
        <f t="shared" si="15"/>
        <v>0.90909090909090906</v>
      </c>
      <c r="AG11" s="10">
        <f t="shared" si="16"/>
        <v>550.08000000000004</v>
      </c>
      <c r="AH11" s="10">
        <f t="shared" si="17"/>
        <v>102200</v>
      </c>
      <c r="AI11" s="10">
        <f t="shared" si="18"/>
        <v>250000.00000000003</v>
      </c>
      <c r="AJ11" s="10">
        <f t="shared" si="19"/>
        <v>118000</v>
      </c>
      <c r="AK11" s="10">
        <f t="shared" si="20"/>
        <v>13545950000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180000</v>
      </c>
      <c r="T12" s="2">
        <f t="shared" si="2"/>
        <v>220000.00000000003</v>
      </c>
      <c r="U12" s="2">
        <f t="shared" si="3"/>
        <v>2000</v>
      </c>
      <c r="V12" s="2">
        <f t="shared" si="4"/>
        <v>1800</v>
      </c>
      <c r="W12" s="2">
        <f t="shared" si="5"/>
        <v>22000</v>
      </c>
      <c r="X12" s="2">
        <f t="shared" si="6"/>
        <v>200000</v>
      </c>
      <c r="Y12" s="2">
        <f t="shared" si="7"/>
        <v>550</v>
      </c>
      <c r="Z12" s="2">
        <f t="shared" si="8"/>
        <v>500</v>
      </c>
      <c r="AA12" s="2">
        <f t="shared" si="9"/>
        <v>45</v>
      </c>
      <c r="AB12" s="2">
        <f t="shared" si="10"/>
        <v>37.5</v>
      </c>
      <c r="AC12" s="2">
        <f t="shared" si="11"/>
        <v>10000</v>
      </c>
      <c r="AD12" s="2">
        <f t="shared" si="0"/>
        <v>250</v>
      </c>
      <c r="AE12" s="13">
        <f t="shared" si="14"/>
        <v>295.59448632591403</v>
      </c>
      <c r="AF12" s="10">
        <f t="shared" si="15"/>
        <v>0.90909090909090906</v>
      </c>
      <c r="AG12" s="10">
        <f t="shared" si="16"/>
        <v>500.09454545454548</v>
      </c>
      <c r="AH12" s="10">
        <f t="shared" si="17"/>
        <v>101800</v>
      </c>
      <c r="AI12" s="10">
        <f t="shared" si="18"/>
        <v>613636.36363636365</v>
      </c>
      <c r="AJ12" s="10">
        <f t="shared" si="19"/>
        <v>122000</v>
      </c>
      <c r="AK12" s="10">
        <f t="shared" si="20"/>
        <v>17158565000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200000</v>
      </c>
      <c r="T13" s="2">
        <f t="shared" si="2"/>
        <v>180000</v>
      </c>
      <c r="U13" s="2">
        <f t="shared" si="3"/>
        <v>2200</v>
      </c>
      <c r="V13" s="2">
        <f t="shared" si="4"/>
        <v>2000</v>
      </c>
      <c r="W13" s="2">
        <f t="shared" si="5"/>
        <v>18000</v>
      </c>
      <c r="X13" s="2">
        <f t="shared" si="6"/>
        <v>220000.00000000003</v>
      </c>
      <c r="Y13" s="2">
        <f t="shared" si="7"/>
        <v>450</v>
      </c>
      <c r="Z13" s="2">
        <f t="shared" si="8"/>
        <v>550</v>
      </c>
      <c r="AA13" s="2">
        <f t="shared" si="9"/>
        <v>50</v>
      </c>
      <c r="AB13" s="2">
        <f t="shared" si="10"/>
        <v>12.5</v>
      </c>
      <c r="AC13" s="2">
        <f t="shared" si="11"/>
        <v>15000</v>
      </c>
      <c r="AD13" s="2">
        <f t="shared" si="0"/>
        <v>250</v>
      </c>
      <c r="AE13" s="13">
        <f t="shared" si="14"/>
        <v>175.64609768652554</v>
      </c>
      <c r="AF13" s="10">
        <f t="shared" si="15"/>
        <v>0.90909090909090906</v>
      </c>
      <c r="AG13" s="10">
        <f t="shared" si="16"/>
        <v>550.05284848484848</v>
      </c>
      <c r="AH13" s="10">
        <f t="shared" si="17"/>
        <v>112000.00000000001</v>
      </c>
      <c r="AI13" s="10">
        <f t="shared" si="18"/>
        <v>227272.72727272726</v>
      </c>
      <c r="AJ13" s="10">
        <f t="shared" si="19"/>
        <v>128000.00000000001</v>
      </c>
      <c r="AK13" s="10">
        <f t="shared" si="20"/>
        <v>15794000000.000004</v>
      </c>
      <c r="AL13" s="10">
        <f t="shared" si="21"/>
        <v>450.6</v>
      </c>
      <c r="AM13" s="12"/>
      <c r="AN13" s="26" t="s">
        <v>53</v>
      </c>
      <c r="AO13" s="12">
        <f>10*LOG((AP4-AQ5)/AO6/AQ5)</f>
        <v>14.185310082436079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220000.00000000003</v>
      </c>
      <c r="T14" s="2">
        <f t="shared" si="2"/>
        <v>200000</v>
      </c>
      <c r="U14" s="2">
        <f t="shared" si="3"/>
        <v>1800</v>
      </c>
      <c r="V14" s="2">
        <f t="shared" si="4"/>
        <v>2200</v>
      </c>
      <c r="W14" s="2">
        <f t="shared" si="5"/>
        <v>20000</v>
      </c>
      <c r="X14" s="2">
        <f t="shared" si="6"/>
        <v>180000</v>
      </c>
      <c r="Y14" s="2">
        <f t="shared" si="7"/>
        <v>500</v>
      </c>
      <c r="Z14" s="2">
        <f t="shared" si="8"/>
        <v>450</v>
      </c>
      <c r="AA14" s="2">
        <f t="shared" si="9"/>
        <v>55.000000000000007</v>
      </c>
      <c r="AB14" s="2">
        <f t="shared" si="10"/>
        <v>25</v>
      </c>
      <c r="AC14" s="2">
        <f t="shared" si="11"/>
        <v>5000</v>
      </c>
      <c r="AD14" s="2">
        <f t="shared" si="0"/>
        <v>250</v>
      </c>
      <c r="AE14" s="13">
        <f t="shared" si="14"/>
        <v>307.26915467635325</v>
      </c>
      <c r="AF14" s="10">
        <f t="shared" si="15"/>
        <v>0.90909090909090906</v>
      </c>
      <c r="AG14" s="10">
        <f t="shared" si="16"/>
        <v>450.17599999999999</v>
      </c>
      <c r="AH14" s="10">
        <f t="shared" si="17"/>
        <v>92200</v>
      </c>
      <c r="AI14" s="10">
        <f t="shared" si="18"/>
        <v>500000.00000000006</v>
      </c>
      <c r="AJ14" s="10">
        <f t="shared" si="19"/>
        <v>110000</v>
      </c>
      <c r="AK14" s="10">
        <f t="shared" si="20"/>
        <v>12770600000</v>
      </c>
      <c r="AL14" s="10">
        <f t="shared" si="21"/>
        <v>500.6</v>
      </c>
      <c r="AM14" s="12"/>
      <c r="AN14" s="26" t="s">
        <v>54</v>
      </c>
      <c r="AO14" s="12">
        <f>10*LOG((AP4-AQ5)/AO6)</f>
        <v>48.128144859386325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200000</v>
      </c>
      <c r="T15" s="2">
        <f t="shared" si="2"/>
        <v>220000.00000000003</v>
      </c>
      <c r="U15" s="2">
        <f t="shared" si="3"/>
        <v>1800</v>
      </c>
      <c r="V15" s="2">
        <f t="shared" si="4"/>
        <v>2200</v>
      </c>
      <c r="W15" s="2">
        <f t="shared" si="5"/>
        <v>20000</v>
      </c>
      <c r="X15" s="2">
        <f t="shared" si="6"/>
        <v>180000</v>
      </c>
      <c r="Y15" s="2">
        <f t="shared" si="7"/>
        <v>550</v>
      </c>
      <c r="Z15" s="2">
        <f t="shared" si="8"/>
        <v>550</v>
      </c>
      <c r="AA15" s="2">
        <f t="shared" si="9"/>
        <v>50</v>
      </c>
      <c r="AB15" s="2">
        <f t="shared" si="10"/>
        <v>12.5</v>
      </c>
      <c r="AC15" s="2">
        <f t="shared" si="11"/>
        <v>10000</v>
      </c>
      <c r="AD15" s="2">
        <f t="shared" si="0"/>
        <v>500</v>
      </c>
      <c r="AE15" s="13">
        <f t="shared" si="14"/>
        <v>197.56782825863118</v>
      </c>
      <c r="AF15" s="10">
        <f t="shared" si="15"/>
        <v>0.91743119266055051</v>
      </c>
      <c r="AG15" s="10">
        <f t="shared" si="16"/>
        <v>550.0473027522936</v>
      </c>
      <c r="AH15" s="10">
        <f t="shared" si="17"/>
        <v>92200</v>
      </c>
      <c r="AI15" s="10">
        <f t="shared" si="18"/>
        <v>206422.01834862385</v>
      </c>
      <c r="AJ15" s="10">
        <f t="shared" si="19"/>
        <v>110000</v>
      </c>
      <c r="AK15" s="10">
        <f t="shared" si="20"/>
        <v>11643335000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220000.00000000003</v>
      </c>
      <c r="T16" s="2">
        <f t="shared" si="2"/>
        <v>180000</v>
      </c>
      <c r="U16" s="2">
        <f t="shared" si="3"/>
        <v>2000</v>
      </c>
      <c r="V16" s="2">
        <f t="shared" si="4"/>
        <v>1800</v>
      </c>
      <c r="W16" s="2">
        <f t="shared" si="5"/>
        <v>22000</v>
      </c>
      <c r="X16" s="2">
        <f t="shared" si="6"/>
        <v>200000</v>
      </c>
      <c r="Y16" s="2">
        <f t="shared" si="7"/>
        <v>450</v>
      </c>
      <c r="Z16" s="2">
        <f t="shared" si="8"/>
        <v>450</v>
      </c>
      <c r="AA16" s="2">
        <f t="shared" si="9"/>
        <v>55.000000000000007</v>
      </c>
      <c r="AB16" s="2">
        <f t="shared" si="10"/>
        <v>25</v>
      </c>
      <c r="AC16" s="2">
        <f t="shared" si="11"/>
        <v>15000</v>
      </c>
      <c r="AD16" s="2">
        <f t="shared" si="0"/>
        <v>500</v>
      </c>
      <c r="AE16" s="13">
        <f t="shared" si="14"/>
        <v>264.01689309212395</v>
      </c>
      <c r="AF16" s="10">
        <f t="shared" si="15"/>
        <v>0.91666666666666663</v>
      </c>
      <c r="AG16" s="10">
        <f t="shared" si="16"/>
        <v>450.02644444444445</v>
      </c>
      <c r="AH16" s="10">
        <f t="shared" si="17"/>
        <v>101800</v>
      </c>
      <c r="AI16" s="10">
        <f t="shared" si="18"/>
        <v>458333.33333333343</v>
      </c>
      <c r="AJ16" s="10">
        <f t="shared" si="19"/>
        <v>122000</v>
      </c>
      <c r="AK16" s="10">
        <f t="shared" si="20"/>
        <v>15038060000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180000</v>
      </c>
      <c r="T17" s="2">
        <f t="shared" si="2"/>
        <v>200000</v>
      </c>
      <c r="U17" s="2">
        <f t="shared" si="3"/>
        <v>2200</v>
      </c>
      <c r="V17" s="2">
        <f t="shared" si="4"/>
        <v>2000</v>
      </c>
      <c r="W17" s="2">
        <f t="shared" si="5"/>
        <v>18000</v>
      </c>
      <c r="X17" s="2">
        <f t="shared" si="6"/>
        <v>220000.00000000003</v>
      </c>
      <c r="Y17" s="2">
        <f t="shared" si="7"/>
        <v>500</v>
      </c>
      <c r="Z17" s="2">
        <f t="shared" si="8"/>
        <v>500</v>
      </c>
      <c r="AA17" s="2">
        <f t="shared" si="9"/>
        <v>45</v>
      </c>
      <c r="AB17" s="2">
        <f t="shared" si="10"/>
        <v>37.5</v>
      </c>
      <c r="AC17" s="2">
        <f t="shared" si="11"/>
        <v>5000</v>
      </c>
      <c r="AD17" s="2">
        <f t="shared" si="0"/>
        <v>500</v>
      </c>
      <c r="AE17" s="13">
        <f t="shared" si="14"/>
        <v>299.05702354704869</v>
      </c>
      <c r="AF17" s="10">
        <f t="shared" si="15"/>
        <v>0.8910891089108911</v>
      </c>
      <c r="AG17" s="10">
        <f t="shared" si="16"/>
        <v>500.08784158415841</v>
      </c>
      <c r="AH17" s="10">
        <f t="shared" si="17"/>
        <v>112000.00000000001</v>
      </c>
      <c r="AI17" s="10">
        <f t="shared" si="18"/>
        <v>735148.51485148515</v>
      </c>
      <c r="AJ17" s="10">
        <f t="shared" si="19"/>
        <v>128000.00000000001</v>
      </c>
      <c r="AK17" s="10">
        <f t="shared" si="20"/>
        <v>18956000000.000004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200000</v>
      </c>
      <c r="T18" s="2">
        <f t="shared" si="2"/>
        <v>220000.00000000003</v>
      </c>
      <c r="U18" s="2">
        <f t="shared" si="3"/>
        <v>2000</v>
      </c>
      <c r="V18" s="2">
        <f t="shared" si="4"/>
        <v>1800</v>
      </c>
      <c r="W18" s="2">
        <f t="shared" si="5"/>
        <v>18000</v>
      </c>
      <c r="X18" s="2">
        <f t="shared" si="6"/>
        <v>220000.00000000003</v>
      </c>
      <c r="Y18" s="2">
        <f t="shared" si="7"/>
        <v>500</v>
      </c>
      <c r="Z18" s="2">
        <f t="shared" si="8"/>
        <v>550</v>
      </c>
      <c r="AA18" s="2">
        <f t="shared" si="9"/>
        <v>55.000000000000007</v>
      </c>
      <c r="AB18" s="2">
        <f t="shared" si="10"/>
        <v>25</v>
      </c>
      <c r="AC18" s="2">
        <f t="shared" si="11"/>
        <v>5000</v>
      </c>
      <c r="AD18" s="2">
        <f t="shared" si="0"/>
        <v>500</v>
      </c>
      <c r="AE18" s="13">
        <f t="shared" si="14"/>
        <v>237.78428732477568</v>
      </c>
      <c r="AF18" s="10">
        <f t="shared" si="15"/>
        <v>0.91743119266055051</v>
      </c>
      <c r="AG18" s="10">
        <f t="shared" si="16"/>
        <v>550.09460550458721</v>
      </c>
      <c r="AH18" s="10">
        <f t="shared" si="17"/>
        <v>111800.00000000001</v>
      </c>
      <c r="AI18" s="10">
        <f t="shared" si="18"/>
        <v>412844.03669724771</v>
      </c>
      <c r="AJ18" s="10">
        <f t="shared" si="19"/>
        <v>128000.00000000001</v>
      </c>
      <c r="AK18" s="10">
        <f t="shared" si="20"/>
        <v>17427800000.000004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220000.00000000003</v>
      </c>
      <c r="T19" s="2">
        <f t="shared" si="2"/>
        <v>180000</v>
      </c>
      <c r="U19" s="2">
        <f t="shared" si="3"/>
        <v>2200</v>
      </c>
      <c r="V19" s="2">
        <f t="shared" si="4"/>
        <v>2000</v>
      </c>
      <c r="W19" s="2">
        <f t="shared" si="5"/>
        <v>20000</v>
      </c>
      <c r="X19" s="2">
        <f t="shared" si="6"/>
        <v>180000</v>
      </c>
      <c r="Y19" s="2">
        <f t="shared" si="7"/>
        <v>550</v>
      </c>
      <c r="Z19" s="2">
        <f t="shared" si="8"/>
        <v>450</v>
      </c>
      <c r="AA19" s="2">
        <f t="shared" si="9"/>
        <v>45</v>
      </c>
      <c r="AB19" s="2">
        <f t="shared" si="10"/>
        <v>37.5</v>
      </c>
      <c r="AC19" s="2">
        <f t="shared" si="11"/>
        <v>10000</v>
      </c>
      <c r="AD19" s="2">
        <f t="shared" si="0"/>
        <v>500</v>
      </c>
      <c r="AE19" s="13">
        <f t="shared" si="14"/>
        <v>342.67836264331078</v>
      </c>
      <c r="AF19" s="10">
        <f t="shared" si="15"/>
        <v>0.91666666666666663</v>
      </c>
      <c r="AG19" s="10">
        <f t="shared" si="16"/>
        <v>450.03966666666668</v>
      </c>
      <c r="AH19" s="10">
        <f t="shared" si="17"/>
        <v>92000</v>
      </c>
      <c r="AI19" s="10">
        <f t="shared" si="18"/>
        <v>687500</v>
      </c>
      <c r="AJ19" s="10">
        <f t="shared" si="19"/>
        <v>110000</v>
      </c>
      <c r="AK19" s="10">
        <f t="shared" si="20"/>
        <v>14397350000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180000</v>
      </c>
      <c r="T20" s="2">
        <f t="shared" si="2"/>
        <v>200000</v>
      </c>
      <c r="U20" s="2">
        <f t="shared" si="3"/>
        <v>1800</v>
      </c>
      <c r="V20" s="2">
        <f t="shared" si="4"/>
        <v>2200</v>
      </c>
      <c r="W20" s="2">
        <f t="shared" si="5"/>
        <v>22000</v>
      </c>
      <c r="X20" s="2">
        <f t="shared" si="6"/>
        <v>200000</v>
      </c>
      <c r="Y20" s="2">
        <f t="shared" si="7"/>
        <v>450</v>
      </c>
      <c r="Z20" s="2">
        <f t="shared" si="8"/>
        <v>500</v>
      </c>
      <c r="AA20" s="2">
        <f t="shared" si="9"/>
        <v>50</v>
      </c>
      <c r="AB20" s="2">
        <f t="shared" si="10"/>
        <v>12.5</v>
      </c>
      <c r="AC20" s="2">
        <f t="shared" si="11"/>
        <v>15000</v>
      </c>
      <c r="AD20" s="2">
        <f t="shared" si="0"/>
        <v>500</v>
      </c>
      <c r="AE20" s="13">
        <f t="shared" si="14"/>
        <v>192.15461618826632</v>
      </c>
      <c r="AF20" s="10">
        <f t="shared" si="15"/>
        <v>0.8910891089108911</v>
      </c>
      <c r="AG20" s="10">
        <f t="shared" si="16"/>
        <v>500.02928052805282</v>
      </c>
      <c r="AH20" s="10">
        <f t="shared" si="17"/>
        <v>102200</v>
      </c>
      <c r="AI20" s="10">
        <f t="shared" si="18"/>
        <v>245049.50495049506</v>
      </c>
      <c r="AJ20" s="10">
        <f t="shared" si="19"/>
        <v>122000</v>
      </c>
      <c r="AK20" s="10">
        <f t="shared" si="20"/>
        <v>13830415000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23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200000</v>
      </c>
      <c r="T21" s="2">
        <f t="shared" si="2"/>
        <v>180000</v>
      </c>
      <c r="U21" s="2">
        <f t="shared" si="3"/>
        <v>2200</v>
      </c>
      <c r="V21" s="2">
        <f t="shared" si="4"/>
        <v>2200</v>
      </c>
      <c r="W21" s="2">
        <f t="shared" si="5"/>
        <v>22000</v>
      </c>
      <c r="X21" s="2">
        <f t="shared" si="6"/>
        <v>180000</v>
      </c>
      <c r="Y21" s="2">
        <f t="shared" si="7"/>
        <v>500</v>
      </c>
      <c r="Z21" s="2">
        <f t="shared" si="8"/>
        <v>500</v>
      </c>
      <c r="AA21" s="2">
        <f t="shared" si="9"/>
        <v>45</v>
      </c>
      <c r="AB21" s="2">
        <f t="shared" si="10"/>
        <v>25</v>
      </c>
      <c r="AC21" s="2">
        <f t="shared" si="11"/>
        <v>15000</v>
      </c>
      <c r="AD21" s="2">
        <f t="shared" si="0"/>
        <v>500</v>
      </c>
      <c r="AE21" s="13">
        <f t="shared" si="14"/>
        <v>248.91928217078373</v>
      </c>
      <c r="AF21" s="10">
        <f t="shared" si="15"/>
        <v>0.91743119266055051</v>
      </c>
      <c r="AG21" s="10">
        <f t="shared" si="16"/>
        <v>500.02620183486238</v>
      </c>
      <c r="AH21" s="10">
        <f t="shared" si="17"/>
        <v>92200</v>
      </c>
      <c r="AI21" s="10">
        <f t="shared" si="18"/>
        <v>412844.03669724771</v>
      </c>
      <c r="AJ21" s="10">
        <f t="shared" si="19"/>
        <v>112000</v>
      </c>
      <c r="AK21" s="10">
        <f t="shared" si="20"/>
        <v>12981000000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LOOKUP(BD25,$AY$3:$BA$3,AY4:BA4)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220000.00000000003</v>
      </c>
      <c r="T22" s="2">
        <f t="shared" si="2"/>
        <v>200000</v>
      </c>
      <c r="U22" s="2">
        <f t="shared" si="3"/>
        <v>1800</v>
      </c>
      <c r="V22" s="2">
        <f t="shared" si="4"/>
        <v>1800</v>
      </c>
      <c r="W22" s="2">
        <f t="shared" si="5"/>
        <v>18000</v>
      </c>
      <c r="X22" s="2">
        <f t="shared" si="6"/>
        <v>200000</v>
      </c>
      <c r="Y22" s="2">
        <f t="shared" si="7"/>
        <v>550</v>
      </c>
      <c r="Z22" s="2">
        <f t="shared" si="8"/>
        <v>550</v>
      </c>
      <c r="AA22" s="2">
        <f t="shared" si="9"/>
        <v>50</v>
      </c>
      <c r="AB22" s="2">
        <f t="shared" si="10"/>
        <v>37.5</v>
      </c>
      <c r="AC22" s="2">
        <f t="shared" si="11"/>
        <v>5000</v>
      </c>
      <c r="AD22" s="2">
        <f t="shared" si="0"/>
        <v>500</v>
      </c>
      <c r="AE22" s="13">
        <f t="shared" si="14"/>
        <v>313.03459646905509</v>
      </c>
      <c r="AF22" s="10">
        <f t="shared" si="15"/>
        <v>0.91666666666666663</v>
      </c>
      <c r="AG22" s="10">
        <f t="shared" si="16"/>
        <v>550.08733333333328</v>
      </c>
      <c r="AH22" s="10">
        <f t="shared" si="17"/>
        <v>101800</v>
      </c>
      <c r="AI22" s="10">
        <f t="shared" si="18"/>
        <v>687500</v>
      </c>
      <c r="AJ22" s="10">
        <f t="shared" si="19"/>
        <v>118000</v>
      </c>
      <c r="AK22" s="10">
        <f t="shared" si="20"/>
        <v>16666665000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LOOKUP(BE25,$AY$3:$BA$3,AY5:BA5)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180000</v>
      </c>
      <c r="T23" s="2">
        <f t="shared" si="2"/>
        <v>220000.00000000003</v>
      </c>
      <c r="U23" s="2">
        <f t="shared" si="3"/>
        <v>2000</v>
      </c>
      <c r="V23" s="2">
        <f t="shared" si="4"/>
        <v>2000</v>
      </c>
      <c r="W23" s="2">
        <f t="shared" si="5"/>
        <v>20000</v>
      </c>
      <c r="X23" s="2">
        <f t="shared" si="6"/>
        <v>220000.00000000003</v>
      </c>
      <c r="Y23" s="2">
        <f t="shared" si="7"/>
        <v>450</v>
      </c>
      <c r="Z23" s="2">
        <f t="shared" si="8"/>
        <v>450</v>
      </c>
      <c r="AA23" s="2">
        <f t="shared" si="9"/>
        <v>55.000000000000007</v>
      </c>
      <c r="AB23" s="2">
        <f t="shared" si="10"/>
        <v>12.5</v>
      </c>
      <c r="AC23" s="2">
        <f t="shared" si="11"/>
        <v>10000</v>
      </c>
      <c r="AD23" s="2">
        <f t="shared" si="0"/>
        <v>500</v>
      </c>
      <c r="AE23" s="13">
        <f t="shared" si="14"/>
        <v>198.83444615013232</v>
      </c>
      <c r="AF23" s="10">
        <f t="shared" si="15"/>
        <v>0.8910891089108911</v>
      </c>
      <c r="AG23" s="10">
        <f t="shared" si="16"/>
        <v>450.0479207920792</v>
      </c>
      <c r="AH23" s="10">
        <f t="shared" si="17"/>
        <v>112000.00000000001</v>
      </c>
      <c r="AI23" s="10">
        <f t="shared" si="18"/>
        <v>245049.50495049506</v>
      </c>
      <c r="AJ23" s="10">
        <f t="shared" si="19"/>
        <v>130000.00000000001</v>
      </c>
      <c r="AK23" s="10">
        <f t="shared" si="20"/>
        <v>16030150000.000004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LOOKUP(BF25,$AY$3:$BA$3,AY6:BA6)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200000</v>
      </c>
      <c r="T24" s="2">
        <f t="shared" si="2"/>
        <v>200000</v>
      </c>
      <c r="U24" s="2">
        <f t="shared" si="3"/>
        <v>2200</v>
      </c>
      <c r="V24" s="2">
        <f t="shared" si="4"/>
        <v>2200</v>
      </c>
      <c r="W24" s="2">
        <f t="shared" si="5"/>
        <v>18000</v>
      </c>
      <c r="X24" s="2">
        <f t="shared" si="6"/>
        <v>200000</v>
      </c>
      <c r="Y24" s="2">
        <f t="shared" si="7"/>
        <v>450</v>
      </c>
      <c r="Z24" s="2">
        <f t="shared" si="8"/>
        <v>450</v>
      </c>
      <c r="AA24" s="2">
        <f t="shared" si="9"/>
        <v>55.000000000000007</v>
      </c>
      <c r="AB24" s="2">
        <f t="shared" si="10"/>
        <v>37.5</v>
      </c>
      <c r="AC24" s="2">
        <f t="shared" si="11"/>
        <v>10000</v>
      </c>
      <c r="AD24" s="2">
        <f t="shared" si="0"/>
        <v>500</v>
      </c>
      <c r="AE24" s="13">
        <f t="shared" si="14"/>
        <v>296.71693913566162</v>
      </c>
      <c r="AF24" s="10">
        <f t="shared" si="15"/>
        <v>0.91743119266055051</v>
      </c>
      <c r="AG24" s="10">
        <f t="shared" si="16"/>
        <v>450.04330275229358</v>
      </c>
      <c r="AH24" s="10">
        <f t="shared" si="17"/>
        <v>102200</v>
      </c>
      <c r="AI24" s="10">
        <f t="shared" si="18"/>
        <v>619266.05504587153</v>
      </c>
      <c r="AJ24" s="10">
        <f t="shared" si="19"/>
        <v>118000</v>
      </c>
      <c r="AK24" s="10">
        <f t="shared" si="20"/>
        <v>15874565000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LOOKUP(BG25,$AY$3:$BA$3,AY7:BA7)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220000.00000000003</v>
      </c>
      <c r="T25" s="2">
        <f t="shared" si="2"/>
        <v>220000.00000000003</v>
      </c>
      <c r="U25" s="2">
        <f t="shared" si="3"/>
        <v>1800</v>
      </c>
      <c r="V25" s="2">
        <f t="shared" si="4"/>
        <v>1800</v>
      </c>
      <c r="W25" s="2">
        <f t="shared" si="5"/>
        <v>20000</v>
      </c>
      <c r="X25" s="2">
        <f t="shared" si="6"/>
        <v>220000.00000000003</v>
      </c>
      <c r="Y25" s="2">
        <f t="shared" si="7"/>
        <v>500</v>
      </c>
      <c r="Z25" s="2">
        <f t="shared" si="8"/>
        <v>500</v>
      </c>
      <c r="AA25" s="2">
        <f t="shared" si="9"/>
        <v>45</v>
      </c>
      <c r="AB25" s="2">
        <f t="shared" si="10"/>
        <v>12.5</v>
      </c>
      <c r="AC25" s="2">
        <f t="shared" si="11"/>
        <v>15000</v>
      </c>
      <c r="AD25" s="2">
        <f t="shared" si="0"/>
        <v>500</v>
      </c>
      <c r="AE25" s="13">
        <f t="shared" si="14"/>
        <v>187.19988213991749</v>
      </c>
      <c r="AF25" s="10">
        <f t="shared" si="15"/>
        <v>0.91666666666666663</v>
      </c>
      <c r="AG25" s="10">
        <f t="shared" si="16"/>
        <v>500.03177777777779</v>
      </c>
      <c r="AH25" s="10">
        <f t="shared" si="17"/>
        <v>111800.00000000001</v>
      </c>
      <c r="AI25" s="10">
        <f t="shared" si="18"/>
        <v>229166.66666666672</v>
      </c>
      <c r="AJ25" s="10">
        <f t="shared" si="19"/>
        <v>130000.00000000001</v>
      </c>
      <c r="AK25" s="10">
        <f t="shared" si="20"/>
        <v>16166150000.000004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LOOKUP(BH25,$AY$3:$BA$3,AY8:BA8)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27">
        <v>23</v>
      </c>
      <c r="BD25" s="27">
        <v>2</v>
      </c>
      <c r="BE25" s="27">
        <v>3</v>
      </c>
      <c r="BF25" s="27">
        <v>3</v>
      </c>
      <c r="BG25" s="27">
        <v>1</v>
      </c>
      <c r="BH25" s="27">
        <v>1</v>
      </c>
      <c r="BI25" s="27">
        <v>2</v>
      </c>
      <c r="BJ25" s="27">
        <v>3</v>
      </c>
      <c r="BK25" s="27">
        <v>2</v>
      </c>
      <c r="BL25" s="27">
        <v>2</v>
      </c>
      <c r="BM25" s="27">
        <v>1</v>
      </c>
      <c r="BN25" s="27">
        <v>1</v>
      </c>
      <c r="BO25" s="27">
        <v>3</v>
      </c>
      <c r="BP25" s="27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180000</v>
      </c>
      <c r="T26" s="2">
        <f t="shared" si="2"/>
        <v>180000</v>
      </c>
      <c r="U26" s="2">
        <f t="shared" si="3"/>
        <v>2000</v>
      </c>
      <c r="V26" s="2">
        <f t="shared" si="4"/>
        <v>2000</v>
      </c>
      <c r="W26" s="2">
        <f t="shared" si="5"/>
        <v>22000</v>
      </c>
      <c r="X26" s="2">
        <f t="shared" si="6"/>
        <v>180000</v>
      </c>
      <c r="Y26" s="2">
        <f t="shared" si="7"/>
        <v>550</v>
      </c>
      <c r="Z26" s="2">
        <f t="shared" si="8"/>
        <v>550</v>
      </c>
      <c r="AA26" s="2">
        <f t="shared" si="9"/>
        <v>50</v>
      </c>
      <c r="AB26" s="2">
        <f t="shared" si="10"/>
        <v>25</v>
      </c>
      <c r="AC26" s="2">
        <f t="shared" si="11"/>
        <v>5000</v>
      </c>
      <c r="AD26" s="2">
        <f t="shared" si="0"/>
        <v>500</v>
      </c>
      <c r="AE26" s="13">
        <f t="shared" si="14"/>
        <v>283.31284857349834</v>
      </c>
      <c r="AF26" s="10">
        <f t="shared" si="15"/>
        <v>0.8910891089108911</v>
      </c>
      <c r="AG26" s="10">
        <f t="shared" si="16"/>
        <v>550.07984158415843</v>
      </c>
      <c r="AH26" s="10">
        <f t="shared" si="17"/>
        <v>92000</v>
      </c>
      <c r="AI26" s="10">
        <f t="shared" si="18"/>
        <v>490099.00990099012</v>
      </c>
      <c r="AJ26" s="10">
        <f t="shared" si="19"/>
        <v>112000</v>
      </c>
      <c r="AK26" s="10">
        <f t="shared" si="20"/>
        <v>13221200000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LOOKUP(BI25,$AY$3:$BA$3,AY9:BA9)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220000.00000000003</v>
      </c>
      <c r="T27" s="2">
        <f t="shared" si="2"/>
        <v>200000</v>
      </c>
      <c r="U27" s="2">
        <f t="shared" si="3"/>
        <v>1800</v>
      </c>
      <c r="V27" s="2">
        <f t="shared" si="4"/>
        <v>2000</v>
      </c>
      <c r="W27" s="2">
        <f t="shared" si="5"/>
        <v>22000</v>
      </c>
      <c r="X27" s="2">
        <f t="shared" si="6"/>
        <v>220000.00000000003</v>
      </c>
      <c r="Y27" s="2">
        <f t="shared" si="7"/>
        <v>450</v>
      </c>
      <c r="Z27" s="2">
        <f t="shared" si="8"/>
        <v>550</v>
      </c>
      <c r="AA27" s="2">
        <f t="shared" si="9"/>
        <v>45</v>
      </c>
      <c r="AB27" s="2">
        <f t="shared" si="10"/>
        <v>25</v>
      </c>
      <c r="AC27" s="2">
        <f t="shared" si="11"/>
        <v>10000</v>
      </c>
      <c r="AD27" s="2">
        <f t="shared" si="0"/>
        <v>750</v>
      </c>
      <c r="AE27" s="13">
        <f t="shared" si="14"/>
        <v>211.85597857437725</v>
      </c>
      <c r="AF27" s="10">
        <f t="shared" si="15"/>
        <v>0.92436974789915971</v>
      </c>
      <c r="AG27" s="10">
        <f t="shared" si="16"/>
        <v>550.02888515406164</v>
      </c>
      <c r="AH27" s="10">
        <f t="shared" si="17"/>
        <v>112000.00000000001</v>
      </c>
      <c r="AI27" s="10">
        <f t="shared" si="18"/>
        <v>415966.38655462186</v>
      </c>
      <c r="AJ27" s="10">
        <f t="shared" si="19"/>
        <v>132000</v>
      </c>
      <c r="AK27" s="10">
        <f t="shared" si="20"/>
        <v>17638800000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LOOKUP(BJ25,$AY$3:$BA$3,AY10:BA10)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180000</v>
      </c>
      <c r="T28" s="2">
        <f t="shared" si="2"/>
        <v>220000.00000000003</v>
      </c>
      <c r="U28" s="2">
        <f t="shared" si="3"/>
        <v>2000</v>
      </c>
      <c r="V28" s="2">
        <f t="shared" si="4"/>
        <v>2200</v>
      </c>
      <c r="W28" s="2">
        <f t="shared" si="5"/>
        <v>18000</v>
      </c>
      <c r="X28" s="2">
        <f t="shared" si="6"/>
        <v>180000</v>
      </c>
      <c r="Y28" s="2">
        <f t="shared" si="7"/>
        <v>500</v>
      </c>
      <c r="Z28" s="2">
        <f t="shared" si="8"/>
        <v>450</v>
      </c>
      <c r="AA28" s="2">
        <f t="shared" si="9"/>
        <v>50</v>
      </c>
      <c r="AB28" s="2">
        <f t="shared" si="10"/>
        <v>37.5</v>
      </c>
      <c r="AC28" s="2">
        <f t="shared" si="11"/>
        <v>15000</v>
      </c>
      <c r="AD28" s="2">
        <f t="shared" si="0"/>
        <v>750</v>
      </c>
      <c r="AE28" s="13">
        <f t="shared" si="14"/>
        <v>332.60393286500812</v>
      </c>
      <c r="AF28" s="10">
        <f t="shared" si="15"/>
        <v>0.9</v>
      </c>
      <c r="AG28" s="10">
        <f t="shared" si="16"/>
        <v>450.02115555555554</v>
      </c>
      <c r="AH28" s="10">
        <f t="shared" si="17"/>
        <v>92200</v>
      </c>
      <c r="AI28" s="10">
        <f t="shared" si="18"/>
        <v>675000</v>
      </c>
      <c r="AJ28" s="10">
        <f t="shared" si="19"/>
        <v>108000</v>
      </c>
      <c r="AK28" s="10">
        <f t="shared" si="20"/>
        <v>13811450000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LOOKUP(BK25,$AY$3:$BA$3,AY11:BA11)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200000</v>
      </c>
      <c r="T29" s="2">
        <f t="shared" si="2"/>
        <v>180000</v>
      </c>
      <c r="U29" s="2">
        <f t="shared" si="3"/>
        <v>2200</v>
      </c>
      <c r="V29" s="2">
        <f t="shared" si="4"/>
        <v>1800</v>
      </c>
      <c r="W29" s="2">
        <f t="shared" si="5"/>
        <v>20000</v>
      </c>
      <c r="X29" s="2">
        <f t="shared" si="6"/>
        <v>200000</v>
      </c>
      <c r="Y29" s="2">
        <f t="shared" si="7"/>
        <v>550</v>
      </c>
      <c r="Z29" s="2">
        <f t="shared" si="8"/>
        <v>500</v>
      </c>
      <c r="AA29" s="2">
        <f t="shared" si="9"/>
        <v>55.000000000000007</v>
      </c>
      <c r="AB29" s="2">
        <f t="shared" si="10"/>
        <v>12.5</v>
      </c>
      <c r="AC29" s="2">
        <f t="shared" si="11"/>
        <v>5000</v>
      </c>
      <c r="AD29" s="2">
        <f t="shared" si="0"/>
        <v>750</v>
      </c>
      <c r="AE29" s="13">
        <f t="shared" si="14"/>
        <v>220.91017196925685</v>
      </c>
      <c r="AF29" s="10">
        <f t="shared" si="15"/>
        <v>0.90090090090090091</v>
      </c>
      <c r="AG29" s="10">
        <f t="shared" si="16"/>
        <v>500.05328528528531</v>
      </c>
      <c r="AH29" s="10">
        <f t="shared" si="17"/>
        <v>101800</v>
      </c>
      <c r="AI29" s="10">
        <f t="shared" si="18"/>
        <v>247747.74774774775</v>
      </c>
      <c r="AJ29" s="10">
        <f t="shared" si="19"/>
        <v>120000</v>
      </c>
      <c r="AK29" s="10">
        <f t="shared" si="20"/>
        <v>13862865000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LOOKUP(BL25,$AY$3:$BA$3,AY12:BA12)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220000.00000000003</v>
      </c>
      <c r="T30" s="2">
        <f t="shared" si="2"/>
        <v>200000</v>
      </c>
      <c r="U30" s="2">
        <f t="shared" si="3"/>
        <v>2000</v>
      </c>
      <c r="V30" s="2">
        <f t="shared" si="4"/>
        <v>2000</v>
      </c>
      <c r="W30" s="2">
        <f t="shared" si="5"/>
        <v>18000</v>
      </c>
      <c r="X30" s="2">
        <f t="shared" si="6"/>
        <v>180000</v>
      </c>
      <c r="Y30" s="2">
        <f t="shared" si="7"/>
        <v>550</v>
      </c>
      <c r="Z30" s="2">
        <f t="shared" si="8"/>
        <v>500</v>
      </c>
      <c r="AA30" s="2">
        <f t="shared" si="9"/>
        <v>55.000000000000007</v>
      </c>
      <c r="AB30" s="2">
        <f t="shared" si="10"/>
        <v>12.5</v>
      </c>
      <c r="AC30" s="2">
        <f t="shared" si="11"/>
        <v>15000</v>
      </c>
      <c r="AD30" s="2">
        <f t="shared" si="0"/>
        <v>750</v>
      </c>
      <c r="AE30" s="13">
        <f t="shared" si="14"/>
        <v>212.41003846153359</v>
      </c>
      <c r="AF30" s="10">
        <f t="shared" si="15"/>
        <v>0.92436974789915971</v>
      </c>
      <c r="AG30" s="10">
        <f t="shared" si="16"/>
        <v>500.01925676937441</v>
      </c>
      <c r="AH30" s="10">
        <f t="shared" si="17"/>
        <v>92000</v>
      </c>
      <c r="AI30" s="10">
        <f t="shared" si="18"/>
        <v>207983.19327731093</v>
      </c>
      <c r="AJ30" s="10">
        <f t="shared" si="19"/>
        <v>108000</v>
      </c>
      <c r="AK30" s="10">
        <f t="shared" si="20"/>
        <v>11421000000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LOOKUP(BM25,$AY$3:$BA$3,AY13:BA13)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180000</v>
      </c>
      <c r="T31" s="2">
        <f t="shared" si="2"/>
        <v>220000.00000000003</v>
      </c>
      <c r="U31" s="2">
        <f t="shared" si="3"/>
        <v>2200</v>
      </c>
      <c r="V31" s="2">
        <f t="shared" si="4"/>
        <v>2200</v>
      </c>
      <c r="W31" s="2">
        <f t="shared" si="5"/>
        <v>20000</v>
      </c>
      <c r="X31" s="2">
        <f t="shared" si="6"/>
        <v>200000</v>
      </c>
      <c r="Y31" s="2">
        <f t="shared" si="7"/>
        <v>450</v>
      </c>
      <c r="Z31" s="2">
        <f t="shared" si="8"/>
        <v>550</v>
      </c>
      <c r="AA31" s="2">
        <f t="shared" si="9"/>
        <v>45</v>
      </c>
      <c r="AB31" s="2">
        <f t="shared" si="10"/>
        <v>25</v>
      </c>
      <c r="AC31" s="2">
        <f t="shared" si="11"/>
        <v>5000</v>
      </c>
      <c r="AD31" s="2">
        <f t="shared" si="0"/>
        <v>750</v>
      </c>
      <c r="AE31" s="13">
        <f t="shared" si="14"/>
        <v>227.17221874399178</v>
      </c>
      <c r="AF31" s="10">
        <f t="shared" si="15"/>
        <v>0.9</v>
      </c>
      <c r="AG31" s="10">
        <f t="shared" si="16"/>
        <v>550.06346666666661</v>
      </c>
      <c r="AH31" s="10">
        <f t="shared" si="17"/>
        <v>102200</v>
      </c>
      <c r="AI31" s="10">
        <f t="shared" si="18"/>
        <v>450000</v>
      </c>
      <c r="AJ31" s="10">
        <f t="shared" si="19"/>
        <v>120000</v>
      </c>
      <c r="AK31" s="10">
        <f t="shared" si="20"/>
        <v>14863740000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LOOKUP(BN25,$AY$3:$BA$3,AY14:BA14)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200000</v>
      </c>
      <c r="T32" s="2">
        <f t="shared" si="2"/>
        <v>180000</v>
      </c>
      <c r="U32" s="2">
        <f t="shared" si="3"/>
        <v>1800</v>
      </c>
      <c r="V32" s="2">
        <f t="shared" si="4"/>
        <v>1800</v>
      </c>
      <c r="W32" s="2">
        <f t="shared" si="5"/>
        <v>22000</v>
      </c>
      <c r="X32" s="2">
        <f t="shared" si="6"/>
        <v>220000.00000000003</v>
      </c>
      <c r="Y32" s="2">
        <f t="shared" si="7"/>
        <v>500</v>
      </c>
      <c r="Z32" s="2">
        <f t="shared" si="8"/>
        <v>450</v>
      </c>
      <c r="AA32" s="2">
        <f t="shared" si="9"/>
        <v>50</v>
      </c>
      <c r="AB32" s="2">
        <f t="shared" si="10"/>
        <v>37.5</v>
      </c>
      <c r="AC32" s="2">
        <f t="shared" si="11"/>
        <v>10000</v>
      </c>
      <c r="AD32" s="2">
        <f t="shared" si="0"/>
        <v>750</v>
      </c>
      <c r="AE32" s="13">
        <f t="shared" si="14"/>
        <v>324.17377865052356</v>
      </c>
      <c r="AF32" s="10">
        <f t="shared" si="15"/>
        <v>0.90090090090090091</v>
      </c>
      <c r="AG32" s="10">
        <f t="shared" si="16"/>
        <v>450.02664264264263</v>
      </c>
      <c r="AH32" s="10">
        <f t="shared" si="17"/>
        <v>111800.00000000001</v>
      </c>
      <c r="AI32" s="10">
        <f t="shared" si="18"/>
        <v>743243.2432432432</v>
      </c>
      <c r="AJ32" s="10">
        <f t="shared" si="19"/>
        <v>132000</v>
      </c>
      <c r="AK32" s="10">
        <f t="shared" si="20"/>
        <v>19450750000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LOOKUP(BO25,$AY$3:$BA$3,AY15:BA15)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220000.00000000003</v>
      </c>
      <c r="T33" s="2">
        <f t="shared" si="2"/>
        <v>220000.00000000003</v>
      </c>
      <c r="U33" s="2">
        <f t="shared" si="3"/>
        <v>2200</v>
      </c>
      <c r="V33" s="2">
        <f t="shared" si="4"/>
        <v>2000</v>
      </c>
      <c r="W33" s="2">
        <f t="shared" si="5"/>
        <v>22000</v>
      </c>
      <c r="X33" s="2">
        <f t="shared" si="6"/>
        <v>200000</v>
      </c>
      <c r="Y33" s="2">
        <f t="shared" si="7"/>
        <v>500</v>
      </c>
      <c r="Z33" s="2">
        <f t="shared" si="8"/>
        <v>450</v>
      </c>
      <c r="AA33" s="2">
        <f t="shared" si="9"/>
        <v>50</v>
      </c>
      <c r="AB33" s="2">
        <f t="shared" si="10"/>
        <v>12.5</v>
      </c>
      <c r="AC33" s="2">
        <f t="shared" si="11"/>
        <v>5000</v>
      </c>
      <c r="AD33" s="2">
        <f t="shared" si="0"/>
        <v>750</v>
      </c>
      <c r="AE33" s="13">
        <f t="shared" si="14"/>
        <v>197.37015888567532</v>
      </c>
      <c r="AF33" s="10">
        <f t="shared" si="15"/>
        <v>0.92436974789915971</v>
      </c>
      <c r="AG33" s="10">
        <f t="shared" si="16"/>
        <v>450.06310364145656</v>
      </c>
      <c r="AH33" s="10">
        <f t="shared" si="17"/>
        <v>102000</v>
      </c>
      <c r="AI33" s="10">
        <f t="shared" si="18"/>
        <v>207983.19327731093</v>
      </c>
      <c r="AJ33" s="10">
        <f t="shared" si="19"/>
        <v>122000</v>
      </c>
      <c r="AK33" s="10">
        <f t="shared" si="20"/>
        <v>13956000000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LOOKUP(BP25,$AY$3:$BA$3,AY16:BA16)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180000</v>
      </c>
      <c r="T34" s="2">
        <f t="shared" si="2"/>
        <v>180000</v>
      </c>
      <c r="U34" s="2">
        <f t="shared" si="3"/>
        <v>1800</v>
      </c>
      <c r="V34" s="2">
        <f t="shared" si="4"/>
        <v>2200</v>
      </c>
      <c r="W34" s="2">
        <f t="shared" si="5"/>
        <v>18000</v>
      </c>
      <c r="X34" s="2">
        <f t="shared" si="6"/>
        <v>220000.00000000003</v>
      </c>
      <c r="Y34" s="2">
        <f t="shared" si="7"/>
        <v>550</v>
      </c>
      <c r="Z34" s="2">
        <f t="shared" si="8"/>
        <v>500</v>
      </c>
      <c r="AA34" s="2">
        <f t="shared" si="9"/>
        <v>55.000000000000007</v>
      </c>
      <c r="AB34" s="2">
        <f t="shared" si="10"/>
        <v>25</v>
      </c>
      <c r="AC34" s="2">
        <f t="shared" si="11"/>
        <v>10000</v>
      </c>
      <c r="AD34" s="2">
        <f t="shared" si="0"/>
        <v>750</v>
      </c>
      <c r="AE34" s="13">
        <f t="shared" si="14"/>
        <v>274.5853812495194</v>
      </c>
      <c r="AF34" s="10">
        <f t="shared" si="15"/>
        <v>0.9</v>
      </c>
      <c r="AG34" s="10">
        <f t="shared" si="16"/>
        <v>500.02640000000002</v>
      </c>
      <c r="AH34" s="10">
        <f t="shared" si="17"/>
        <v>112200.00000000001</v>
      </c>
      <c r="AI34" s="10">
        <f t="shared" si="18"/>
        <v>450000</v>
      </c>
      <c r="AJ34" s="10">
        <f t="shared" si="19"/>
        <v>128000.00000000001</v>
      </c>
      <c r="AK34" s="10">
        <f t="shared" si="20"/>
        <v>17796460000.000004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200000</v>
      </c>
      <c r="T35" s="2">
        <f t="shared" si="2"/>
        <v>200000</v>
      </c>
      <c r="U35" s="2">
        <f t="shared" si="3"/>
        <v>2000</v>
      </c>
      <c r="V35" s="2">
        <f t="shared" si="4"/>
        <v>1800</v>
      </c>
      <c r="W35" s="2">
        <f t="shared" si="5"/>
        <v>20000</v>
      </c>
      <c r="X35" s="2">
        <f t="shared" si="6"/>
        <v>180000</v>
      </c>
      <c r="Y35" s="2">
        <f t="shared" si="7"/>
        <v>450</v>
      </c>
      <c r="Z35" s="2">
        <f t="shared" si="8"/>
        <v>550</v>
      </c>
      <c r="AA35" s="2">
        <f t="shared" si="9"/>
        <v>45</v>
      </c>
      <c r="AB35" s="2">
        <f t="shared" si="10"/>
        <v>37.5</v>
      </c>
      <c r="AC35" s="2">
        <f t="shared" si="11"/>
        <v>15000</v>
      </c>
      <c r="AD35" s="2">
        <f t="shared" si="0"/>
        <v>750</v>
      </c>
      <c r="AE35" s="13">
        <f t="shared" si="14"/>
        <v>286.44608555909423</v>
      </c>
      <c r="AF35" s="10">
        <f t="shared" si="15"/>
        <v>0.90090090090090091</v>
      </c>
      <c r="AG35" s="10">
        <f t="shared" si="16"/>
        <v>550.01953953953955</v>
      </c>
      <c r="AH35" s="10">
        <f t="shared" si="17"/>
        <v>91800</v>
      </c>
      <c r="AI35" s="10">
        <f t="shared" si="18"/>
        <v>743243.2432432432</v>
      </c>
      <c r="AJ35" s="10">
        <f t="shared" si="19"/>
        <v>110000</v>
      </c>
      <c r="AK35" s="10">
        <f t="shared" si="20"/>
        <v>13594185000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220000.00000000003</v>
      </c>
      <c r="T36" s="2">
        <f t="shared" si="2"/>
        <v>180000</v>
      </c>
      <c r="U36" s="2">
        <f t="shared" si="3"/>
        <v>2000</v>
      </c>
      <c r="V36" s="2">
        <f t="shared" si="4"/>
        <v>2200</v>
      </c>
      <c r="W36" s="2">
        <f t="shared" si="5"/>
        <v>20000</v>
      </c>
      <c r="X36" s="2">
        <f t="shared" si="6"/>
        <v>220000.00000000003</v>
      </c>
      <c r="Y36" s="2">
        <f t="shared" si="7"/>
        <v>450</v>
      </c>
      <c r="Z36" s="2">
        <f t="shared" si="8"/>
        <v>500</v>
      </c>
      <c r="AA36" s="2">
        <f t="shared" si="9"/>
        <v>50</v>
      </c>
      <c r="AB36" s="2">
        <f t="shared" si="10"/>
        <v>37.5</v>
      </c>
      <c r="AC36" s="2">
        <f t="shared" si="11"/>
        <v>5000</v>
      </c>
      <c r="AD36" s="2">
        <f t="shared" si="0"/>
        <v>750</v>
      </c>
      <c r="AE36" s="13">
        <f t="shared" si="14"/>
        <v>266.31272246248903</v>
      </c>
      <c r="AF36" s="10">
        <f t="shared" si="15"/>
        <v>0.92436974789915971</v>
      </c>
      <c r="AG36" s="10">
        <f t="shared" si="16"/>
        <v>500.05243697478994</v>
      </c>
      <c r="AH36" s="10">
        <f t="shared" si="17"/>
        <v>112200.00000000001</v>
      </c>
      <c r="AI36" s="10">
        <f t="shared" si="18"/>
        <v>623949.57983193279</v>
      </c>
      <c r="AJ36" s="10">
        <f t="shared" si="19"/>
        <v>130000.00000000001</v>
      </c>
      <c r="AK36" s="10">
        <f t="shared" si="20"/>
        <v>18782115000.000004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180000</v>
      </c>
      <c r="T37" s="2">
        <f t="shared" si="2"/>
        <v>200000</v>
      </c>
      <c r="U37" s="2">
        <f t="shared" si="3"/>
        <v>2200</v>
      </c>
      <c r="V37" s="2">
        <f t="shared" si="4"/>
        <v>1800</v>
      </c>
      <c r="W37" s="2">
        <f t="shared" si="5"/>
        <v>22000</v>
      </c>
      <c r="X37" s="2">
        <f t="shared" si="6"/>
        <v>180000</v>
      </c>
      <c r="Y37" s="2">
        <f t="shared" si="7"/>
        <v>500</v>
      </c>
      <c r="Z37" s="2">
        <f t="shared" si="8"/>
        <v>550</v>
      </c>
      <c r="AA37" s="2">
        <f t="shared" si="9"/>
        <v>55.000000000000007</v>
      </c>
      <c r="AB37" s="2">
        <f t="shared" si="10"/>
        <v>12.5</v>
      </c>
      <c r="AC37" s="2">
        <f t="shared" si="11"/>
        <v>10000</v>
      </c>
      <c r="AD37" s="2">
        <f t="shared" si="0"/>
        <v>750</v>
      </c>
      <c r="AE37" s="13">
        <f t="shared" si="14"/>
        <v>199.21846912367681</v>
      </c>
      <c r="AF37" s="10">
        <f t="shared" si="15"/>
        <v>0.9</v>
      </c>
      <c r="AG37" s="10">
        <f t="shared" si="16"/>
        <v>550.02906666666672</v>
      </c>
      <c r="AH37" s="10">
        <f t="shared" si="17"/>
        <v>91800</v>
      </c>
      <c r="AI37" s="10">
        <f t="shared" si="18"/>
        <v>225000</v>
      </c>
      <c r="AJ37" s="10">
        <f t="shared" si="19"/>
        <v>112000</v>
      </c>
      <c r="AK37" s="10">
        <f t="shared" si="20"/>
        <v>11657250000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200000</v>
      </c>
      <c r="T38" s="2">
        <f t="shared" si="2"/>
        <v>220000.00000000003</v>
      </c>
      <c r="U38" s="2">
        <f t="shared" si="3"/>
        <v>1800</v>
      </c>
      <c r="V38" s="2">
        <f t="shared" si="4"/>
        <v>2000</v>
      </c>
      <c r="W38" s="2">
        <f t="shared" si="5"/>
        <v>18000</v>
      </c>
      <c r="X38" s="2">
        <f t="shared" si="6"/>
        <v>200000</v>
      </c>
      <c r="Y38" s="2">
        <f t="shared" si="7"/>
        <v>550</v>
      </c>
      <c r="Z38" s="2">
        <f t="shared" si="8"/>
        <v>450</v>
      </c>
      <c r="AA38" s="2">
        <f t="shared" si="9"/>
        <v>45</v>
      </c>
      <c r="AB38" s="2">
        <f t="shared" si="10"/>
        <v>25</v>
      </c>
      <c r="AC38" s="2">
        <f t="shared" si="11"/>
        <v>15000</v>
      </c>
      <c r="AD38" s="2">
        <f t="shared" si="0"/>
        <v>750</v>
      </c>
      <c r="AE38" s="13">
        <f t="shared" si="14"/>
        <v>295.02922747116895</v>
      </c>
      <c r="AF38" s="10">
        <f t="shared" si="15"/>
        <v>0.90090090090090091</v>
      </c>
      <c r="AG38" s="10">
        <f t="shared" si="16"/>
        <v>450.02131731731731</v>
      </c>
      <c r="AH38" s="10">
        <f t="shared" si="17"/>
        <v>102000</v>
      </c>
      <c r="AI38" s="10">
        <f t="shared" si="18"/>
        <v>495495.4954954955</v>
      </c>
      <c r="AJ38" s="10">
        <f t="shared" si="19"/>
        <v>118000</v>
      </c>
      <c r="AK38" s="10">
        <f t="shared" si="20"/>
        <v>15182000000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255.05698601275481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</v>
      </c>
      <c r="T3" s="2">
        <f>LOOKUP(D3,$AY$20:$BA$20,$AY$23:$BA$23)</f>
        <v>1800</v>
      </c>
      <c r="U3" s="2">
        <f>LOOKUP(E3,$AY$20:$BA$20,$AY$24:$BA$24)</f>
        <v>18000</v>
      </c>
      <c r="V3" s="2">
        <f>LOOKUP(F3,$AY$20:$BA$20,$AY$25:$BA$25)</f>
        <v>18000</v>
      </c>
      <c r="W3" s="2">
        <f>LOOKUP(G3,$AY$20:$BA$20,$AY$26:$BA$26)</f>
        <v>180000</v>
      </c>
      <c r="X3" s="2">
        <f>LOOKUP(H3,$AY$20:$BA$20,$AY$27:$BA$27)</f>
        <v>1800</v>
      </c>
      <c r="Y3" s="2">
        <f>LOOKUP(I3,$AY$20:$BA$20,$AY$28:$BA$28)</f>
        <v>4500</v>
      </c>
      <c r="Z3" s="2">
        <f>LOOKUP(J3,$AY$20:$BA$20,$AY$29:$BA$29)</f>
        <v>4500</v>
      </c>
      <c r="AA3" s="2">
        <f>LOOKUP(K3,$AY$20:$BA$20,$AY$30:$BA$30)</f>
        <v>450</v>
      </c>
      <c r="AB3" s="2">
        <f>LOOKUP(L3,$AY$20:$BA$20,$AY$31:$BA$31)</f>
        <v>250</v>
      </c>
      <c r="AC3" s="2">
        <f>LOOKUP(M3,$AY$20:$BA$20,$AY$32:$BA$32)</f>
        <v>12.5</v>
      </c>
      <c r="AD3" s="2">
        <f t="shared" ref="AD3:AD38" si="0">LOOKUP(N3,$AY$20:$BA$20,$AY$33:$BA$33)</f>
        <v>250</v>
      </c>
      <c r="AE3" s="13">
        <f>((AF3+(AG3/AA3))*(1.38*100-1.33)+(AI3*(AH3+AJ3)*AL3/AK3)-1.2)/(1+(AI3*AJ3/AK3)+AG3*((1/AA3)+0.006+(13.67*0.006/AA3))+AF3*13.67*0.006)</f>
        <v>79.525905397578882</v>
      </c>
      <c r="AF3" s="10">
        <f>S3/(R3+S3)</f>
        <v>9.9009900990099011E-3</v>
      </c>
      <c r="AG3" s="10">
        <f>(((R3*S3)/(R3+S3)+T3)/AC3/AD3)+Z3</f>
        <v>4501.1462970297034</v>
      </c>
      <c r="AH3" s="10">
        <f>V3+X3*0.5</f>
        <v>18900</v>
      </c>
      <c r="AI3" s="10">
        <f>(R3*S3)*AB3/(R3+S3)</f>
        <v>445544.55445544556</v>
      </c>
      <c r="AJ3" s="10">
        <f>W3+X3*0.5</f>
        <v>180900</v>
      </c>
      <c r="AK3" s="10">
        <f>(AH3+AJ3)*(1+AB3)*Y3+AH3*AJ3</f>
        <v>229093110000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25</v>
      </c>
      <c r="AD4" s="2">
        <f t="shared" si="0"/>
        <v>250</v>
      </c>
      <c r="AE4" s="13">
        <f>((AF4+(AG4/AA4))*(1.38*100-1.33)+(AI4*(AH4+AJ4)*AL4/AK4)-1.2)/(1+(AI4*AJ4/AK4)+AG4*((1/AA4)+0.006+(13.67*0.006/AA4))+AF4*13.67*0.006)</f>
        <v>78.912100281521745</v>
      </c>
      <c r="AF4" s="10">
        <f>S4/(R4+S4)</f>
        <v>9.9009900990099011E-3</v>
      </c>
      <c r="AG4" s="10">
        <f>(((R4*S4)/(R4+S4)+T4)/AC4/AD4)+Z4</f>
        <v>5000.6368316831686</v>
      </c>
      <c r="AH4" s="10">
        <f>V4+X4*0.5</f>
        <v>21000</v>
      </c>
      <c r="AI4" s="10">
        <f>(R4*S4)*AB4/(R4+S4)</f>
        <v>990099.00990099006</v>
      </c>
      <c r="AJ4" s="10">
        <f>W4+X4*0.5</f>
        <v>201000</v>
      </c>
      <c r="AK4" s="10">
        <f>(AH4+AJ4)*(1+AB4)*Y4+AH4*AJ4</f>
        <v>560331000000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225534.99547419135</v>
      </c>
      <c r="AQ4" s="22">
        <f>AP4/AO4</f>
        <v>225534.99547419135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</v>
      </c>
      <c r="T5" s="2">
        <f t="shared" si="2"/>
        <v>2200</v>
      </c>
      <c r="U5" s="2">
        <f t="shared" si="3"/>
        <v>22000</v>
      </c>
      <c r="V5" s="2">
        <f t="shared" si="4"/>
        <v>22000</v>
      </c>
      <c r="W5" s="2">
        <f t="shared" si="5"/>
        <v>220000.00000000003</v>
      </c>
      <c r="X5" s="2">
        <f t="shared" si="6"/>
        <v>2200</v>
      </c>
      <c r="Y5" s="2">
        <f t="shared" si="7"/>
        <v>5500</v>
      </c>
      <c r="Z5" s="2">
        <f t="shared" si="8"/>
        <v>5500</v>
      </c>
      <c r="AA5" s="2">
        <f t="shared" si="9"/>
        <v>550</v>
      </c>
      <c r="AB5" s="2">
        <f t="shared" si="10"/>
        <v>750</v>
      </c>
      <c r="AC5" s="2">
        <f t="shared" si="11"/>
        <v>37.5</v>
      </c>
      <c r="AD5" s="2">
        <f t="shared" si="0"/>
        <v>250</v>
      </c>
      <c r="AE5" s="13">
        <f t="shared" ref="AE5:AE38" si="14">((AF5+(AG5/AA5))*(1.38*100-1.33)+(AI5*(AH5+AJ5)*AL5/AK5)-1.2)/(1+(AI5*AJ5/AK5)+AG5*((1/AA5)+0.006+(13.67*0.006/AA5))+AF5*13.67*0.006)</f>
        <v>78.164743840470848</v>
      </c>
      <c r="AF5" s="10">
        <f t="shared" ref="AF5:AF38" si="15">S5/(R5+S5)</f>
        <v>9.9009900990098994E-3</v>
      </c>
      <c r="AG5" s="10">
        <f t="shared" ref="AG5:AG38" si="16">(((R5*S5)/(R5+S5)+T5)/AC5/AD5)+Z5</f>
        <v>5500.46700990099</v>
      </c>
      <c r="AH5" s="10">
        <f t="shared" ref="AH5:AH38" si="17">V5+X5*0.5</f>
        <v>23100</v>
      </c>
      <c r="AI5" s="10">
        <f t="shared" ref="AI5:AI38" si="18">(R5*S5)*AB5/(R5+S5)</f>
        <v>1633663.3663366337</v>
      </c>
      <c r="AJ5" s="10">
        <f t="shared" ref="AJ5:AJ38" si="19">W5+X5*0.5</f>
        <v>221100.00000000003</v>
      </c>
      <c r="AK5" s="10">
        <f t="shared" ref="AK5:AK38" si="20">(AH5+AJ5)*(1+AB5)*Y5+AH5*AJ5</f>
        <v>1013775510000.0001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1014.8941956663912</v>
      </c>
      <c r="AQ5" s="25">
        <f>AP5/AO5</f>
        <v>28.996977019039747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</v>
      </c>
      <c r="T6" s="2">
        <f t="shared" si="2"/>
        <v>1800</v>
      </c>
      <c r="U6" s="2">
        <f t="shared" si="3"/>
        <v>18000</v>
      </c>
      <c r="V6" s="2">
        <f t="shared" si="4"/>
        <v>20000</v>
      </c>
      <c r="W6" s="2">
        <f t="shared" si="5"/>
        <v>200000</v>
      </c>
      <c r="X6" s="2">
        <f t="shared" si="6"/>
        <v>2000</v>
      </c>
      <c r="Y6" s="2">
        <f t="shared" si="7"/>
        <v>5000</v>
      </c>
      <c r="Z6" s="2">
        <f t="shared" si="8"/>
        <v>5500</v>
      </c>
      <c r="AA6" s="2">
        <f t="shared" si="9"/>
        <v>550</v>
      </c>
      <c r="AB6" s="2">
        <f t="shared" si="10"/>
        <v>750</v>
      </c>
      <c r="AC6" s="2">
        <f t="shared" si="11"/>
        <v>37.5</v>
      </c>
      <c r="AD6" s="2">
        <f t="shared" si="0"/>
        <v>250</v>
      </c>
      <c r="AE6" s="13">
        <f t="shared" si="14"/>
        <v>69.509766975863315</v>
      </c>
      <c r="AF6" s="10">
        <f t="shared" si="15"/>
        <v>9.9009900990099011E-3</v>
      </c>
      <c r="AG6" s="10">
        <f t="shared" si="16"/>
        <v>5500.3820990099011</v>
      </c>
      <c r="AH6" s="10">
        <f t="shared" si="17"/>
        <v>21000</v>
      </c>
      <c r="AI6" s="10">
        <f t="shared" si="18"/>
        <v>1336633.6633663366</v>
      </c>
      <c r="AJ6" s="10">
        <f t="shared" si="19"/>
        <v>201000</v>
      </c>
      <c r="AK6" s="10">
        <f t="shared" si="20"/>
        <v>837831000000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226549.88966985774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</v>
      </c>
      <c r="T7" s="2">
        <f t="shared" si="2"/>
        <v>2000</v>
      </c>
      <c r="U7" s="2">
        <f t="shared" si="3"/>
        <v>20000</v>
      </c>
      <c r="V7" s="2">
        <f t="shared" si="4"/>
        <v>22000</v>
      </c>
      <c r="W7" s="2">
        <f t="shared" si="5"/>
        <v>220000.00000000003</v>
      </c>
      <c r="X7" s="2">
        <f t="shared" si="6"/>
        <v>2200</v>
      </c>
      <c r="Y7" s="2">
        <f t="shared" si="7"/>
        <v>5500</v>
      </c>
      <c r="Z7" s="2">
        <f t="shared" si="8"/>
        <v>4500</v>
      </c>
      <c r="AA7" s="2">
        <f t="shared" si="9"/>
        <v>450</v>
      </c>
      <c r="AB7" s="2">
        <f t="shared" si="10"/>
        <v>250</v>
      </c>
      <c r="AC7" s="2">
        <f t="shared" si="11"/>
        <v>12.5</v>
      </c>
      <c r="AD7" s="2">
        <f t="shared" si="0"/>
        <v>250</v>
      </c>
      <c r="AE7" s="13">
        <f t="shared" si="14"/>
        <v>84.551587643553262</v>
      </c>
      <c r="AF7" s="10">
        <f t="shared" si="15"/>
        <v>9.9009900990099011E-3</v>
      </c>
      <c r="AG7" s="10">
        <f t="shared" si="16"/>
        <v>4501.2736633663362</v>
      </c>
      <c r="AH7" s="10">
        <f t="shared" si="17"/>
        <v>23100</v>
      </c>
      <c r="AI7" s="10">
        <f t="shared" si="18"/>
        <v>495049.50495049503</v>
      </c>
      <c r="AJ7" s="10">
        <f t="shared" si="19"/>
        <v>221100.00000000003</v>
      </c>
      <c r="AK7" s="10">
        <f t="shared" si="20"/>
        <v>342225510000.00006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</v>
      </c>
      <c r="T8" s="2">
        <f t="shared" si="2"/>
        <v>2200</v>
      </c>
      <c r="U8" s="2">
        <f t="shared" si="3"/>
        <v>22000</v>
      </c>
      <c r="V8" s="2">
        <f t="shared" si="4"/>
        <v>18000</v>
      </c>
      <c r="W8" s="2">
        <f t="shared" si="5"/>
        <v>180000</v>
      </c>
      <c r="X8" s="2">
        <f t="shared" si="6"/>
        <v>1800</v>
      </c>
      <c r="Y8" s="2">
        <f t="shared" si="7"/>
        <v>4500</v>
      </c>
      <c r="Z8" s="2">
        <f t="shared" si="8"/>
        <v>5000</v>
      </c>
      <c r="AA8" s="2">
        <f t="shared" si="9"/>
        <v>500</v>
      </c>
      <c r="AB8" s="2">
        <f t="shared" si="10"/>
        <v>500</v>
      </c>
      <c r="AC8" s="2">
        <f t="shared" si="11"/>
        <v>25</v>
      </c>
      <c r="AD8" s="2">
        <f t="shared" si="0"/>
        <v>250</v>
      </c>
      <c r="AE8" s="13">
        <f t="shared" si="14"/>
        <v>83.406483826745784</v>
      </c>
      <c r="AF8" s="10">
        <f t="shared" si="15"/>
        <v>9.9009900990098994E-3</v>
      </c>
      <c r="AG8" s="10">
        <f t="shared" si="16"/>
        <v>5000.7005148514854</v>
      </c>
      <c r="AH8" s="10">
        <f t="shared" si="17"/>
        <v>18900</v>
      </c>
      <c r="AI8" s="10">
        <f t="shared" si="18"/>
        <v>1089108.9108910891</v>
      </c>
      <c r="AJ8" s="10">
        <f t="shared" si="19"/>
        <v>180900</v>
      </c>
      <c r="AK8" s="10">
        <f t="shared" si="20"/>
        <v>453868110000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</v>
      </c>
      <c r="T9" s="2">
        <f t="shared" si="2"/>
        <v>2000</v>
      </c>
      <c r="U9" s="2">
        <f t="shared" si="3"/>
        <v>22000</v>
      </c>
      <c r="V9" s="2">
        <f t="shared" si="4"/>
        <v>18000</v>
      </c>
      <c r="W9" s="2">
        <f t="shared" si="5"/>
        <v>200000</v>
      </c>
      <c r="X9" s="2">
        <f t="shared" si="6"/>
        <v>2200</v>
      </c>
      <c r="Y9" s="2">
        <f t="shared" si="7"/>
        <v>5500</v>
      </c>
      <c r="Z9" s="2">
        <f t="shared" si="8"/>
        <v>4500</v>
      </c>
      <c r="AA9" s="2">
        <f t="shared" si="9"/>
        <v>500</v>
      </c>
      <c r="AB9" s="2">
        <f t="shared" si="10"/>
        <v>500</v>
      </c>
      <c r="AC9" s="2">
        <f t="shared" si="11"/>
        <v>37.5</v>
      </c>
      <c r="AD9" s="2">
        <f t="shared" si="0"/>
        <v>250</v>
      </c>
      <c r="AE9" s="13">
        <f t="shared" si="14"/>
        <v>78.818419944543791</v>
      </c>
      <c r="AF9" s="10">
        <f t="shared" si="15"/>
        <v>9.9009900990099011E-3</v>
      </c>
      <c r="AG9" s="10">
        <f t="shared" si="16"/>
        <v>4500.4034323432343</v>
      </c>
      <c r="AH9" s="10">
        <f t="shared" si="17"/>
        <v>19100</v>
      </c>
      <c r="AI9" s="10">
        <f t="shared" si="18"/>
        <v>891089.10891089111</v>
      </c>
      <c r="AJ9" s="10">
        <f t="shared" si="19"/>
        <v>201100</v>
      </c>
      <c r="AK9" s="10">
        <f t="shared" si="20"/>
        <v>610602110000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</v>
      </c>
      <c r="T10" s="2">
        <f t="shared" si="2"/>
        <v>2200</v>
      </c>
      <c r="U10" s="2">
        <f t="shared" si="3"/>
        <v>18000</v>
      </c>
      <c r="V10" s="2">
        <f t="shared" si="4"/>
        <v>20000</v>
      </c>
      <c r="W10" s="2">
        <f t="shared" si="5"/>
        <v>220000.00000000003</v>
      </c>
      <c r="X10" s="2">
        <f t="shared" si="6"/>
        <v>1800</v>
      </c>
      <c r="Y10" s="2">
        <f t="shared" si="7"/>
        <v>4500</v>
      </c>
      <c r="Z10" s="2">
        <f t="shared" si="8"/>
        <v>5000</v>
      </c>
      <c r="AA10" s="2">
        <f t="shared" si="9"/>
        <v>550</v>
      </c>
      <c r="AB10" s="2">
        <f t="shared" si="10"/>
        <v>750</v>
      </c>
      <c r="AC10" s="2">
        <f t="shared" si="11"/>
        <v>12.5</v>
      </c>
      <c r="AD10" s="2">
        <f t="shared" si="0"/>
        <v>250</v>
      </c>
      <c r="AE10" s="13">
        <f t="shared" si="14"/>
        <v>77.815001771247694</v>
      </c>
      <c r="AF10" s="10">
        <f t="shared" si="15"/>
        <v>9.9009900990099011E-3</v>
      </c>
      <c r="AG10" s="10">
        <f t="shared" si="16"/>
        <v>5001.3376633663365</v>
      </c>
      <c r="AH10" s="10">
        <f t="shared" si="17"/>
        <v>20900</v>
      </c>
      <c r="AI10" s="10">
        <f t="shared" si="18"/>
        <v>1485148.5148514851</v>
      </c>
      <c r="AJ10" s="10">
        <f t="shared" si="19"/>
        <v>220900.00000000003</v>
      </c>
      <c r="AK10" s="10">
        <f t="shared" si="20"/>
        <v>821779910000.00012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</v>
      </c>
      <c r="T11" s="2">
        <f t="shared" si="2"/>
        <v>1800</v>
      </c>
      <c r="U11" s="2">
        <f t="shared" si="3"/>
        <v>20000</v>
      </c>
      <c r="V11" s="2">
        <f t="shared" si="4"/>
        <v>22000</v>
      </c>
      <c r="W11" s="2">
        <f t="shared" si="5"/>
        <v>180000</v>
      </c>
      <c r="X11" s="2">
        <f t="shared" si="6"/>
        <v>2000</v>
      </c>
      <c r="Y11" s="2">
        <f t="shared" si="7"/>
        <v>5000</v>
      </c>
      <c r="Z11" s="2">
        <f t="shared" si="8"/>
        <v>5500</v>
      </c>
      <c r="AA11" s="2">
        <f t="shared" si="9"/>
        <v>450</v>
      </c>
      <c r="AB11" s="2">
        <f t="shared" si="10"/>
        <v>250</v>
      </c>
      <c r="AC11" s="2">
        <f t="shared" si="11"/>
        <v>25</v>
      </c>
      <c r="AD11" s="2">
        <f t="shared" si="0"/>
        <v>250</v>
      </c>
      <c r="AE11" s="13">
        <f t="shared" si="14"/>
        <v>79.938373788932751</v>
      </c>
      <c r="AF11" s="10">
        <f t="shared" si="15"/>
        <v>9.9009900990098994E-3</v>
      </c>
      <c r="AG11" s="10">
        <f t="shared" si="16"/>
        <v>5500.6365148514851</v>
      </c>
      <c r="AH11" s="10">
        <f t="shared" si="17"/>
        <v>23000</v>
      </c>
      <c r="AI11" s="10">
        <f t="shared" si="18"/>
        <v>544554.45544554456</v>
      </c>
      <c r="AJ11" s="10">
        <f t="shared" si="19"/>
        <v>181000</v>
      </c>
      <c r="AK11" s="10">
        <f t="shared" si="20"/>
        <v>260183000000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</v>
      </c>
      <c r="T12" s="2">
        <f t="shared" si="2"/>
        <v>2200</v>
      </c>
      <c r="U12" s="2">
        <f t="shared" si="3"/>
        <v>20000</v>
      </c>
      <c r="V12" s="2">
        <f t="shared" si="4"/>
        <v>18000</v>
      </c>
      <c r="W12" s="2">
        <f t="shared" si="5"/>
        <v>220000.00000000003</v>
      </c>
      <c r="X12" s="2">
        <f t="shared" si="6"/>
        <v>2000</v>
      </c>
      <c r="Y12" s="2">
        <f t="shared" si="7"/>
        <v>5500</v>
      </c>
      <c r="Z12" s="2">
        <f t="shared" si="8"/>
        <v>5000</v>
      </c>
      <c r="AA12" s="2">
        <f t="shared" si="9"/>
        <v>450</v>
      </c>
      <c r="AB12" s="2">
        <f t="shared" si="10"/>
        <v>750</v>
      </c>
      <c r="AC12" s="2">
        <f t="shared" si="11"/>
        <v>25</v>
      </c>
      <c r="AD12" s="2">
        <f t="shared" si="0"/>
        <v>250</v>
      </c>
      <c r="AE12" s="13">
        <f t="shared" si="14"/>
        <v>75.96925721599618</v>
      </c>
      <c r="AF12" s="10">
        <f t="shared" si="15"/>
        <v>9.9009900990099011E-3</v>
      </c>
      <c r="AG12" s="10">
        <f t="shared" si="16"/>
        <v>5000.6371485148511</v>
      </c>
      <c r="AH12" s="10">
        <f t="shared" si="17"/>
        <v>19000</v>
      </c>
      <c r="AI12" s="10">
        <f t="shared" si="18"/>
        <v>1336633.6633663366</v>
      </c>
      <c r="AJ12" s="10">
        <f t="shared" si="19"/>
        <v>221000.00000000003</v>
      </c>
      <c r="AK12" s="10">
        <f t="shared" si="20"/>
        <v>995519000000.00012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</v>
      </c>
      <c r="T13" s="2">
        <f t="shared" si="2"/>
        <v>1800</v>
      </c>
      <c r="U13" s="2">
        <f t="shared" si="3"/>
        <v>22000</v>
      </c>
      <c r="V13" s="2">
        <f t="shared" si="4"/>
        <v>20000</v>
      </c>
      <c r="W13" s="2">
        <f t="shared" si="5"/>
        <v>180000</v>
      </c>
      <c r="X13" s="2">
        <f t="shared" si="6"/>
        <v>2200</v>
      </c>
      <c r="Y13" s="2">
        <f t="shared" si="7"/>
        <v>4500</v>
      </c>
      <c r="Z13" s="2">
        <f t="shared" si="8"/>
        <v>5500</v>
      </c>
      <c r="AA13" s="2">
        <f t="shared" si="9"/>
        <v>500</v>
      </c>
      <c r="AB13" s="2">
        <f t="shared" si="10"/>
        <v>250</v>
      </c>
      <c r="AC13" s="2">
        <f t="shared" si="11"/>
        <v>37.5</v>
      </c>
      <c r="AD13" s="2">
        <f t="shared" si="0"/>
        <v>250</v>
      </c>
      <c r="AE13" s="13">
        <f t="shared" si="14"/>
        <v>74.391107743223046</v>
      </c>
      <c r="AF13" s="10">
        <f t="shared" si="15"/>
        <v>9.9009900990099011E-3</v>
      </c>
      <c r="AG13" s="10">
        <f t="shared" si="16"/>
        <v>5500.403221122112</v>
      </c>
      <c r="AH13" s="10">
        <f t="shared" si="17"/>
        <v>21100</v>
      </c>
      <c r="AI13" s="10">
        <f t="shared" si="18"/>
        <v>495049.50495049503</v>
      </c>
      <c r="AJ13" s="10">
        <f t="shared" si="19"/>
        <v>181100</v>
      </c>
      <c r="AK13" s="10">
        <f t="shared" si="20"/>
        <v>232206110000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23.345028735374417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</v>
      </c>
      <c r="T14" s="2">
        <f t="shared" si="2"/>
        <v>2000</v>
      </c>
      <c r="U14" s="2">
        <f t="shared" si="3"/>
        <v>18000</v>
      </c>
      <c r="V14" s="2">
        <f t="shared" si="4"/>
        <v>22000</v>
      </c>
      <c r="W14" s="2">
        <f t="shared" si="5"/>
        <v>200000</v>
      </c>
      <c r="X14" s="2">
        <f t="shared" si="6"/>
        <v>1800</v>
      </c>
      <c r="Y14" s="2">
        <f t="shared" si="7"/>
        <v>5000</v>
      </c>
      <c r="Z14" s="2">
        <f t="shared" si="8"/>
        <v>4500</v>
      </c>
      <c r="AA14" s="2">
        <f t="shared" si="9"/>
        <v>550</v>
      </c>
      <c r="AB14" s="2">
        <f t="shared" si="10"/>
        <v>500</v>
      </c>
      <c r="AC14" s="2">
        <f t="shared" si="11"/>
        <v>12.5</v>
      </c>
      <c r="AD14" s="2">
        <f t="shared" si="0"/>
        <v>250</v>
      </c>
      <c r="AE14" s="13">
        <f t="shared" si="14"/>
        <v>87.919470280450383</v>
      </c>
      <c r="AF14" s="10">
        <f t="shared" si="15"/>
        <v>9.9009900990098994E-3</v>
      </c>
      <c r="AG14" s="10">
        <f t="shared" si="16"/>
        <v>4501.3370297029705</v>
      </c>
      <c r="AH14" s="10">
        <f t="shared" si="17"/>
        <v>22900</v>
      </c>
      <c r="AI14" s="10">
        <f t="shared" si="18"/>
        <v>1089108.9108910891</v>
      </c>
      <c r="AJ14" s="10">
        <f t="shared" si="19"/>
        <v>200900</v>
      </c>
      <c r="AK14" s="10">
        <f t="shared" si="20"/>
        <v>565219610000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37.968555979059964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</v>
      </c>
      <c r="T15" s="2">
        <f t="shared" si="2"/>
        <v>2200</v>
      </c>
      <c r="U15" s="2">
        <f t="shared" si="3"/>
        <v>18000</v>
      </c>
      <c r="V15" s="2">
        <f t="shared" si="4"/>
        <v>22000</v>
      </c>
      <c r="W15" s="2">
        <f t="shared" si="5"/>
        <v>200000</v>
      </c>
      <c r="X15" s="2">
        <f t="shared" si="6"/>
        <v>1800</v>
      </c>
      <c r="Y15" s="2">
        <f t="shared" si="7"/>
        <v>5500</v>
      </c>
      <c r="Z15" s="2">
        <f t="shared" si="8"/>
        <v>5500</v>
      </c>
      <c r="AA15" s="2">
        <f t="shared" si="9"/>
        <v>500</v>
      </c>
      <c r="AB15" s="2">
        <f t="shared" si="10"/>
        <v>250</v>
      </c>
      <c r="AC15" s="2">
        <f t="shared" si="11"/>
        <v>25</v>
      </c>
      <c r="AD15" s="2">
        <f t="shared" si="0"/>
        <v>500</v>
      </c>
      <c r="AE15" s="13">
        <f t="shared" si="14"/>
        <v>74.535040419748455</v>
      </c>
      <c r="AF15" s="10">
        <f t="shared" si="15"/>
        <v>1.098901098901099E-2</v>
      </c>
      <c r="AG15" s="10">
        <f t="shared" si="16"/>
        <v>5500.3342417582417</v>
      </c>
      <c r="AH15" s="10">
        <f t="shared" si="17"/>
        <v>22900</v>
      </c>
      <c r="AI15" s="10">
        <f t="shared" si="18"/>
        <v>494505.49450549448</v>
      </c>
      <c r="AJ15" s="10">
        <f t="shared" si="19"/>
        <v>200900</v>
      </c>
      <c r="AK15" s="10">
        <f t="shared" si="20"/>
        <v>313556510000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</v>
      </c>
      <c r="T16" s="2">
        <f t="shared" si="2"/>
        <v>1800</v>
      </c>
      <c r="U16" s="2">
        <f t="shared" si="3"/>
        <v>20000</v>
      </c>
      <c r="V16" s="2">
        <f t="shared" si="4"/>
        <v>18000</v>
      </c>
      <c r="W16" s="2">
        <f t="shared" si="5"/>
        <v>220000.00000000003</v>
      </c>
      <c r="X16" s="2">
        <f t="shared" si="6"/>
        <v>2000</v>
      </c>
      <c r="Y16" s="2">
        <f t="shared" si="7"/>
        <v>4500</v>
      </c>
      <c r="Z16" s="2">
        <f t="shared" si="8"/>
        <v>4500</v>
      </c>
      <c r="AA16" s="2">
        <f t="shared" si="9"/>
        <v>550</v>
      </c>
      <c r="AB16" s="2">
        <f t="shared" si="10"/>
        <v>500</v>
      </c>
      <c r="AC16" s="2">
        <f t="shared" si="11"/>
        <v>37.5</v>
      </c>
      <c r="AD16" s="2">
        <f t="shared" si="0"/>
        <v>500</v>
      </c>
      <c r="AE16" s="13">
        <f t="shared" si="14"/>
        <v>87.778661145214528</v>
      </c>
      <c r="AF16" s="10">
        <f t="shared" si="15"/>
        <v>1.0880316518298714E-2</v>
      </c>
      <c r="AG16" s="10">
        <f t="shared" si="16"/>
        <v>4500.212056709529</v>
      </c>
      <c r="AH16" s="10">
        <f t="shared" si="17"/>
        <v>19000</v>
      </c>
      <c r="AI16" s="10">
        <f t="shared" si="18"/>
        <v>1088031.6518298713</v>
      </c>
      <c r="AJ16" s="10">
        <f t="shared" si="19"/>
        <v>221000.00000000003</v>
      </c>
      <c r="AK16" s="10">
        <f t="shared" si="20"/>
        <v>545279000000.00006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</v>
      </c>
      <c r="T17" s="2">
        <f t="shared" si="2"/>
        <v>2000</v>
      </c>
      <c r="U17" s="2">
        <f t="shared" si="3"/>
        <v>22000</v>
      </c>
      <c r="V17" s="2">
        <f t="shared" si="4"/>
        <v>20000</v>
      </c>
      <c r="W17" s="2">
        <f t="shared" si="5"/>
        <v>180000</v>
      </c>
      <c r="X17" s="2">
        <f t="shared" si="6"/>
        <v>2200</v>
      </c>
      <c r="Y17" s="2">
        <f t="shared" si="7"/>
        <v>5000</v>
      </c>
      <c r="Z17" s="2">
        <f t="shared" si="8"/>
        <v>5000</v>
      </c>
      <c r="AA17" s="2">
        <f t="shared" si="9"/>
        <v>450</v>
      </c>
      <c r="AB17" s="2">
        <f t="shared" si="10"/>
        <v>750</v>
      </c>
      <c r="AC17" s="2">
        <f t="shared" si="11"/>
        <v>12.5</v>
      </c>
      <c r="AD17" s="2">
        <f t="shared" si="0"/>
        <v>500</v>
      </c>
      <c r="AE17" s="13">
        <f t="shared" si="14"/>
        <v>75.968911248462433</v>
      </c>
      <c r="AF17" s="10">
        <f t="shared" si="15"/>
        <v>8.1154192966636594E-3</v>
      </c>
      <c r="AG17" s="10">
        <f t="shared" si="16"/>
        <v>5000.6056627592425</v>
      </c>
      <c r="AH17" s="10">
        <f t="shared" si="17"/>
        <v>21100</v>
      </c>
      <c r="AI17" s="10">
        <f t="shared" si="18"/>
        <v>1339044.183949504</v>
      </c>
      <c r="AJ17" s="10">
        <f t="shared" si="19"/>
        <v>181100</v>
      </c>
      <c r="AK17" s="10">
        <f t="shared" si="20"/>
        <v>763082210000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</v>
      </c>
      <c r="T18" s="2">
        <f t="shared" si="2"/>
        <v>2200</v>
      </c>
      <c r="U18" s="2">
        <f t="shared" si="3"/>
        <v>20000</v>
      </c>
      <c r="V18" s="2">
        <f t="shared" si="4"/>
        <v>18000</v>
      </c>
      <c r="W18" s="2">
        <f t="shared" si="5"/>
        <v>180000</v>
      </c>
      <c r="X18" s="2">
        <f t="shared" si="6"/>
        <v>2200</v>
      </c>
      <c r="Y18" s="2">
        <f t="shared" si="7"/>
        <v>5000</v>
      </c>
      <c r="Z18" s="2">
        <f t="shared" si="8"/>
        <v>5500</v>
      </c>
      <c r="AA18" s="2">
        <f t="shared" si="9"/>
        <v>550</v>
      </c>
      <c r="AB18" s="2">
        <f t="shared" si="10"/>
        <v>500</v>
      </c>
      <c r="AC18" s="2">
        <f t="shared" si="11"/>
        <v>12.5</v>
      </c>
      <c r="AD18" s="2">
        <f t="shared" si="0"/>
        <v>500</v>
      </c>
      <c r="AE18" s="13">
        <f t="shared" si="14"/>
        <v>73.65806589910467</v>
      </c>
      <c r="AF18" s="10">
        <f t="shared" si="15"/>
        <v>1.098901098901099E-2</v>
      </c>
      <c r="AG18" s="10">
        <f t="shared" si="16"/>
        <v>5500.6684835164833</v>
      </c>
      <c r="AH18" s="10">
        <f t="shared" si="17"/>
        <v>19100</v>
      </c>
      <c r="AI18" s="10">
        <f t="shared" si="18"/>
        <v>989010.98901098897</v>
      </c>
      <c r="AJ18" s="10">
        <f t="shared" si="19"/>
        <v>181100</v>
      </c>
      <c r="AK18" s="10">
        <f t="shared" si="20"/>
        <v>504960010000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</v>
      </c>
      <c r="T19" s="2">
        <f t="shared" si="2"/>
        <v>1800</v>
      </c>
      <c r="U19" s="2">
        <f t="shared" si="3"/>
        <v>22000</v>
      </c>
      <c r="V19" s="2">
        <f t="shared" si="4"/>
        <v>20000</v>
      </c>
      <c r="W19" s="2">
        <f t="shared" si="5"/>
        <v>200000</v>
      </c>
      <c r="X19" s="2">
        <f t="shared" si="6"/>
        <v>1800</v>
      </c>
      <c r="Y19" s="2">
        <f t="shared" si="7"/>
        <v>5500</v>
      </c>
      <c r="Z19" s="2">
        <f t="shared" si="8"/>
        <v>4500</v>
      </c>
      <c r="AA19" s="2">
        <f t="shared" si="9"/>
        <v>450</v>
      </c>
      <c r="AB19" s="2">
        <f t="shared" si="10"/>
        <v>750</v>
      </c>
      <c r="AC19" s="2">
        <f t="shared" si="11"/>
        <v>25</v>
      </c>
      <c r="AD19" s="2">
        <f t="shared" si="0"/>
        <v>500</v>
      </c>
      <c r="AE19" s="13">
        <f t="shared" si="14"/>
        <v>90.111508533763313</v>
      </c>
      <c r="AF19" s="10">
        <f t="shared" si="15"/>
        <v>1.0880316518298714E-2</v>
      </c>
      <c r="AG19" s="10">
        <f t="shared" si="16"/>
        <v>4500.318085064293</v>
      </c>
      <c r="AH19" s="10">
        <f t="shared" si="17"/>
        <v>20900</v>
      </c>
      <c r="AI19" s="10">
        <f t="shared" si="18"/>
        <v>1632047.477744807</v>
      </c>
      <c r="AJ19" s="10">
        <f t="shared" si="19"/>
        <v>200900</v>
      </c>
      <c r="AK19" s="10">
        <f t="shared" si="20"/>
        <v>920343710000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</v>
      </c>
      <c r="T20" s="2">
        <f t="shared" si="2"/>
        <v>2000</v>
      </c>
      <c r="U20" s="2">
        <f t="shared" si="3"/>
        <v>18000</v>
      </c>
      <c r="V20" s="2">
        <f t="shared" si="4"/>
        <v>22000</v>
      </c>
      <c r="W20" s="2">
        <f t="shared" si="5"/>
        <v>220000.00000000003</v>
      </c>
      <c r="X20" s="2">
        <f t="shared" si="6"/>
        <v>2000</v>
      </c>
      <c r="Y20" s="2">
        <f t="shared" si="7"/>
        <v>4500</v>
      </c>
      <c r="Z20" s="2">
        <f t="shared" si="8"/>
        <v>5000</v>
      </c>
      <c r="AA20" s="2">
        <f t="shared" si="9"/>
        <v>500</v>
      </c>
      <c r="AB20" s="2">
        <f t="shared" si="10"/>
        <v>250</v>
      </c>
      <c r="AC20" s="2">
        <f t="shared" si="11"/>
        <v>37.5</v>
      </c>
      <c r="AD20" s="2">
        <f t="shared" si="0"/>
        <v>500</v>
      </c>
      <c r="AE20" s="13">
        <f t="shared" si="14"/>
        <v>73.812675301536899</v>
      </c>
      <c r="AF20" s="10">
        <f t="shared" si="15"/>
        <v>8.1154192966636594E-3</v>
      </c>
      <c r="AG20" s="10">
        <f t="shared" si="16"/>
        <v>5000.2018875864142</v>
      </c>
      <c r="AH20" s="10">
        <f t="shared" si="17"/>
        <v>23000</v>
      </c>
      <c r="AI20" s="10">
        <f t="shared" si="18"/>
        <v>446348.06131650135</v>
      </c>
      <c r="AJ20" s="10">
        <f t="shared" si="19"/>
        <v>221000.00000000003</v>
      </c>
      <c r="AK20" s="10">
        <f t="shared" si="20"/>
        <v>280681000000.00006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24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</v>
      </c>
      <c r="T21" s="2">
        <f t="shared" si="2"/>
        <v>1800</v>
      </c>
      <c r="U21" s="2">
        <f t="shared" si="3"/>
        <v>22000</v>
      </c>
      <c r="V21" s="2">
        <f t="shared" si="4"/>
        <v>22000</v>
      </c>
      <c r="W21" s="2">
        <f t="shared" si="5"/>
        <v>220000.00000000003</v>
      </c>
      <c r="X21" s="2">
        <f t="shared" si="6"/>
        <v>1800</v>
      </c>
      <c r="Y21" s="2">
        <f t="shared" si="7"/>
        <v>5000</v>
      </c>
      <c r="Z21" s="2">
        <f t="shared" si="8"/>
        <v>5000</v>
      </c>
      <c r="AA21" s="2">
        <f t="shared" si="9"/>
        <v>450</v>
      </c>
      <c r="AB21" s="2">
        <f t="shared" si="10"/>
        <v>500</v>
      </c>
      <c r="AC21" s="2">
        <f t="shared" si="11"/>
        <v>37.5</v>
      </c>
      <c r="AD21" s="2">
        <f t="shared" si="0"/>
        <v>500</v>
      </c>
      <c r="AE21" s="13">
        <f t="shared" si="14"/>
        <v>80.152696448420485</v>
      </c>
      <c r="AF21" s="10">
        <f t="shared" si="15"/>
        <v>1.098901098901099E-2</v>
      </c>
      <c r="AG21" s="10">
        <f t="shared" si="16"/>
        <v>5000.2014945054943</v>
      </c>
      <c r="AH21" s="10">
        <f t="shared" si="17"/>
        <v>22900</v>
      </c>
      <c r="AI21" s="10">
        <f t="shared" si="18"/>
        <v>989010.98901098897</v>
      </c>
      <c r="AJ21" s="10">
        <f t="shared" si="19"/>
        <v>220900.00000000003</v>
      </c>
      <c r="AK21" s="10">
        <f t="shared" si="20"/>
        <v>615777610000.00012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LOOKUP(BD26,$AY$3:$BA$3,AY4:BA4)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</v>
      </c>
      <c r="T22" s="2">
        <f t="shared" si="2"/>
        <v>2000</v>
      </c>
      <c r="U22" s="2">
        <f t="shared" si="3"/>
        <v>18000</v>
      </c>
      <c r="V22" s="2">
        <f t="shared" si="4"/>
        <v>18000</v>
      </c>
      <c r="W22" s="2">
        <f t="shared" si="5"/>
        <v>180000</v>
      </c>
      <c r="X22" s="2">
        <f t="shared" si="6"/>
        <v>2000</v>
      </c>
      <c r="Y22" s="2">
        <f t="shared" si="7"/>
        <v>5500</v>
      </c>
      <c r="Z22" s="2">
        <f t="shared" si="8"/>
        <v>5500</v>
      </c>
      <c r="AA22" s="2">
        <f t="shared" si="9"/>
        <v>500</v>
      </c>
      <c r="AB22" s="2">
        <f t="shared" si="10"/>
        <v>750</v>
      </c>
      <c r="AC22" s="2">
        <f t="shared" si="11"/>
        <v>12.5</v>
      </c>
      <c r="AD22" s="2">
        <f t="shared" si="0"/>
        <v>500</v>
      </c>
      <c r="AE22" s="13">
        <f t="shared" si="14"/>
        <v>79.287981281393797</v>
      </c>
      <c r="AF22" s="10">
        <f t="shared" si="15"/>
        <v>1.0880316518298714E-2</v>
      </c>
      <c r="AG22" s="10">
        <f t="shared" si="16"/>
        <v>5500.6681701285852</v>
      </c>
      <c r="AH22" s="10">
        <f t="shared" si="17"/>
        <v>19000</v>
      </c>
      <c r="AI22" s="10">
        <f t="shared" si="18"/>
        <v>1632047.477744807</v>
      </c>
      <c r="AJ22" s="10">
        <f t="shared" si="19"/>
        <v>181000</v>
      </c>
      <c r="AK22" s="10">
        <f t="shared" si="20"/>
        <v>829539000000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LOOKUP(BE26,$AY$3:$BA$3,AY5:BA5)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</v>
      </c>
      <c r="T23" s="2">
        <f t="shared" si="2"/>
        <v>2200</v>
      </c>
      <c r="U23" s="2">
        <f t="shared" si="3"/>
        <v>20000</v>
      </c>
      <c r="V23" s="2">
        <f t="shared" si="4"/>
        <v>20000</v>
      </c>
      <c r="W23" s="2">
        <f t="shared" si="5"/>
        <v>200000</v>
      </c>
      <c r="X23" s="2">
        <f t="shared" si="6"/>
        <v>2200</v>
      </c>
      <c r="Y23" s="2">
        <f t="shared" si="7"/>
        <v>4500</v>
      </c>
      <c r="Z23" s="2">
        <f t="shared" si="8"/>
        <v>4500</v>
      </c>
      <c r="AA23" s="2">
        <f t="shared" si="9"/>
        <v>550</v>
      </c>
      <c r="AB23" s="2">
        <f t="shared" si="10"/>
        <v>250</v>
      </c>
      <c r="AC23" s="2">
        <f t="shared" si="11"/>
        <v>25</v>
      </c>
      <c r="AD23" s="2">
        <f t="shared" si="0"/>
        <v>500</v>
      </c>
      <c r="AE23" s="13">
        <f t="shared" si="14"/>
        <v>77.057620423842337</v>
      </c>
      <c r="AF23" s="10">
        <f t="shared" si="15"/>
        <v>8.1154192966636594E-3</v>
      </c>
      <c r="AG23" s="10">
        <f t="shared" si="16"/>
        <v>4500.3188313796209</v>
      </c>
      <c r="AH23" s="10">
        <f t="shared" si="17"/>
        <v>21100</v>
      </c>
      <c r="AI23" s="10">
        <f t="shared" si="18"/>
        <v>446348.06131650135</v>
      </c>
      <c r="AJ23" s="10">
        <f t="shared" si="19"/>
        <v>201100</v>
      </c>
      <c r="AK23" s="10">
        <f t="shared" si="20"/>
        <v>255218110000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LOOKUP(BF26,$AY$3:$BA$3,AY6:BA6)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</v>
      </c>
      <c r="T24" s="2">
        <f t="shared" si="2"/>
        <v>2000</v>
      </c>
      <c r="U24" s="2">
        <f t="shared" si="3"/>
        <v>22000</v>
      </c>
      <c r="V24" s="2">
        <f t="shared" si="4"/>
        <v>22000</v>
      </c>
      <c r="W24" s="2">
        <f t="shared" si="5"/>
        <v>180000</v>
      </c>
      <c r="X24" s="2">
        <f t="shared" si="6"/>
        <v>2000</v>
      </c>
      <c r="Y24" s="2">
        <f t="shared" si="7"/>
        <v>4500</v>
      </c>
      <c r="Z24" s="2">
        <f t="shared" si="8"/>
        <v>4500</v>
      </c>
      <c r="AA24" s="2">
        <f t="shared" si="9"/>
        <v>550</v>
      </c>
      <c r="AB24" s="2">
        <f t="shared" si="10"/>
        <v>750</v>
      </c>
      <c r="AC24" s="2">
        <f t="shared" si="11"/>
        <v>25</v>
      </c>
      <c r="AD24" s="2">
        <f t="shared" si="0"/>
        <v>500</v>
      </c>
      <c r="AE24" s="13">
        <f t="shared" si="14"/>
        <v>82.763047952178326</v>
      </c>
      <c r="AF24" s="10">
        <f t="shared" si="15"/>
        <v>1.098901098901099E-2</v>
      </c>
      <c r="AG24" s="10">
        <f t="shared" si="16"/>
        <v>4500.318241758242</v>
      </c>
      <c r="AH24" s="10">
        <f t="shared" si="17"/>
        <v>23000</v>
      </c>
      <c r="AI24" s="10">
        <f t="shared" si="18"/>
        <v>1483516.4835164836</v>
      </c>
      <c r="AJ24" s="10">
        <f t="shared" si="19"/>
        <v>181000</v>
      </c>
      <c r="AK24" s="10">
        <f t="shared" si="20"/>
        <v>693581000000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LOOKUP(BG26,$AY$3:$BA$3,AY7:BA7)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</v>
      </c>
      <c r="T25" s="2">
        <f t="shared" si="2"/>
        <v>2200</v>
      </c>
      <c r="U25" s="2">
        <f t="shared" si="3"/>
        <v>18000</v>
      </c>
      <c r="V25" s="2">
        <f t="shared" si="4"/>
        <v>18000</v>
      </c>
      <c r="W25" s="2">
        <f t="shared" si="5"/>
        <v>200000</v>
      </c>
      <c r="X25" s="2">
        <f t="shared" si="6"/>
        <v>2200</v>
      </c>
      <c r="Y25" s="2">
        <f t="shared" si="7"/>
        <v>5000</v>
      </c>
      <c r="Z25" s="2">
        <f t="shared" si="8"/>
        <v>5000</v>
      </c>
      <c r="AA25" s="2">
        <f t="shared" si="9"/>
        <v>450</v>
      </c>
      <c r="AB25" s="2">
        <f t="shared" si="10"/>
        <v>250</v>
      </c>
      <c r="AC25" s="2">
        <f t="shared" si="11"/>
        <v>37.5</v>
      </c>
      <c r="AD25" s="2">
        <f t="shared" si="0"/>
        <v>500</v>
      </c>
      <c r="AE25" s="13">
        <f t="shared" si="14"/>
        <v>84.228694772330385</v>
      </c>
      <c r="AF25" s="10">
        <f t="shared" si="15"/>
        <v>1.0880316518298714E-2</v>
      </c>
      <c r="AG25" s="10">
        <f t="shared" si="16"/>
        <v>5000.2333900428621</v>
      </c>
      <c r="AH25" s="10">
        <f t="shared" si="17"/>
        <v>19100</v>
      </c>
      <c r="AI25" s="10">
        <f t="shared" si="18"/>
        <v>544015.82591493567</v>
      </c>
      <c r="AJ25" s="10">
        <f t="shared" si="19"/>
        <v>201100</v>
      </c>
      <c r="AK25" s="10">
        <f t="shared" si="20"/>
        <v>280192010000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LOOKUP(BH26,$AY$3:$BA$3,AY8:BA8)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</v>
      </c>
      <c r="T26" s="2">
        <f t="shared" si="2"/>
        <v>1800</v>
      </c>
      <c r="U26" s="2">
        <f t="shared" si="3"/>
        <v>20000</v>
      </c>
      <c r="V26" s="2">
        <f t="shared" si="4"/>
        <v>20000</v>
      </c>
      <c r="W26" s="2">
        <f t="shared" si="5"/>
        <v>220000.00000000003</v>
      </c>
      <c r="X26" s="2">
        <f t="shared" si="6"/>
        <v>1800</v>
      </c>
      <c r="Y26" s="2">
        <f t="shared" si="7"/>
        <v>5500</v>
      </c>
      <c r="Z26" s="2">
        <f t="shared" si="8"/>
        <v>5500</v>
      </c>
      <c r="AA26" s="2">
        <f t="shared" si="9"/>
        <v>500</v>
      </c>
      <c r="AB26" s="2">
        <f t="shared" si="10"/>
        <v>500</v>
      </c>
      <c r="AC26" s="2">
        <f t="shared" si="11"/>
        <v>12.5</v>
      </c>
      <c r="AD26" s="2">
        <f t="shared" si="0"/>
        <v>500</v>
      </c>
      <c r="AE26" s="13">
        <f t="shared" si="14"/>
        <v>70.846096021087348</v>
      </c>
      <c r="AF26" s="10">
        <f t="shared" si="15"/>
        <v>8.1154192966636594E-3</v>
      </c>
      <c r="AG26" s="10">
        <f t="shared" si="16"/>
        <v>5500.5736627592423</v>
      </c>
      <c r="AH26" s="10">
        <f t="shared" si="17"/>
        <v>20900</v>
      </c>
      <c r="AI26" s="10">
        <f t="shared" si="18"/>
        <v>892696.1226330027</v>
      </c>
      <c r="AJ26" s="10">
        <f t="shared" si="19"/>
        <v>220900.00000000003</v>
      </c>
      <c r="AK26" s="10">
        <f t="shared" si="20"/>
        <v>670896710000.00012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LOOKUP(BI26,$AY$3:$BA$3,AY9:BA9)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27">
        <v>24</v>
      </c>
      <c r="BD26" s="27">
        <v>3</v>
      </c>
      <c r="BE26" s="27">
        <v>1</v>
      </c>
      <c r="BF26" s="27">
        <v>1</v>
      </c>
      <c r="BG26" s="27">
        <v>2</v>
      </c>
      <c r="BH26" s="27">
        <v>2</v>
      </c>
      <c r="BI26" s="27">
        <v>3</v>
      </c>
      <c r="BJ26" s="27">
        <v>1</v>
      </c>
      <c r="BK26" s="27">
        <v>3</v>
      </c>
      <c r="BL26" s="27">
        <v>3</v>
      </c>
      <c r="BM26" s="27">
        <v>2</v>
      </c>
      <c r="BN26" s="27">
        <v>2</v>
      </c>
      <c r="BO26" s="27">
        <v>1</v>
      </c>
      <c r="BP26" s="27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</v>
      </c>
      <c r="T27" s="2">
        <f t="shared" si="2"/>
        <v>2000</v>
      </c>
      <c r="U27" s="2">
        <f t="shared" si="3"/>
        <v>18000</v>
      </c>
      <c r="V27" s="2">
        <f t="shared" si="4"/>
        <v>20000</v>
      </c>
      <c r="W27" s="2">
        <f t="shared" si="5"/>
        <v>220000.00000000003</v>
      </c>
      <c r="X27" s="2">
        <f t="shared" si="6"/>
        <v>2200</v>
      </c>
      <c r="Y27" s="2">
        <f t="shared" si="7"/>
        <v>4500</v>
      </c>
      <c r="Z27" s="2">
        <f t="shared" si="8"/>
        <v>5500</v>
      </c>
      <c r="AA27" s="2">
        <f t="shared" si="9"/>
        <v>450</v>
      </c>
      <c r="AB27" s="2">
        <f t="shared" si="10"/>
        <v>500</v>
      </c>
      <c r="AC27" s="2">
        <f t="shared" si="11"/>
        <v>25</v>
      </c>
      <c r="AD27" s="2">
        <f t="shared" si="0"/>
        <v>750</v>
      </c>
      <c r="AE27" s="13">
        <f t="shared" si="14"/>
        <v>80.185256710799621</v>
      </c>
      <c r="AF27" s="10">
        <f t="shared" si="15"/>
        <v>1.2074643249176729E-2</v>
      </c>
      <c r="AG27" s="10">
        <f t="shared" si="16"/>
        <v>5500.222583241859</v>
      </c>
      <c r="AH27" s="10">
        <f t="shared" si="17"/>
        <v>21100</v>
      </c>
      <c r="AI27" s="10">
        <f t="shared" si="18"/>
        <v>1086717.8924259057</v>
      </c>
      <c r="AJ27" s="10">
        <f t="shared" si="19"/>
        <v>221100.00000000003</v>
      </c>
      <c r="AK27" s="10">
        <f t="shared" si="20"/>
        <v>550705110000.00012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LOOKUP(BJ26,$AY$3:$BA$3,AY10:BA10)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</v>
      </c>
      <c r="T28" s="2">
        <f t="shared" si="2"/>
        <v>2200</v>
      </c>
      <c r="U28" s="2">
        <f t="shared" si="3"/>
        <v>20000</v>
      </c>
      <c r="V28" s="2">
        <f t="shared" si="4"/>
        <v>22000</v>
      </c>
      <c r="W28" s="2">
        <f t="shared" si="5"/>
        <v>180000</v>
      </c>
      <c r="X28" s="2">
        <f t="shared" si="6"/>
        <v>1800</v>
      </c>
      <c r="Y28" s="2">
        <f t="shared" si="7"/>
        <v>5000</v>
      </c>
      <c r="Z28" s="2">
        <f t="shared" si="8"/>
        <v>4500</v>
      </c>
      <c r="AA28" s="2">
        <f t="shared" si="9"/>
        <v>500</v>
      </c>
      <c r="AB28" s="2">
        <f t="shared" si="10"/>
        <v>750</v>
      </c>
      <c r="AC28" s="2">
        <f t="shared" si="11"/>
        <v>37.5</v>
      </c>
      <c r="AD28" s="2">
        <f t="shared" si="0"/>
        <v>750</v>
      </c>
      <c r="AE28" s="13">
        <f t="shared" si="14"/>
        <v>78.893852506477259</v>
      </c>
      <c r="AF28" s="10">
        <f t="shared" si="15"/>
        <v>8.9197224975222991E-3</v>
      </c>
      <c r="AG28" s="10">
        <f t="shared" si="16"/>
        <v>4500.1416513599825</v>
      </c>
      <c r="AH28" s="10">
        <f t="shared" si="17"/>
        <v>22900</v>
      </c>
      <c r="AI28" s="10">
        <f t="shared" si="18"/>
        <v>1337958.3746283448</v>
      </c>
      <c r="AJ28" s="10">
        <f t="shared" si="19"/>
        <v>180900</v>
      </c>
      <c r="AK28" s="10">
        <f t="shared" si="20"/>
        <v>769411610000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LOOKUP(BK26,$AY$3:$BA$3,AY11:BA11)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</v>
      </c>
      <c r="T29" s="2">
        <f t="shared" si="2"/>
        <v>1800</v>
      </c>
      <c r="U29" s="2">
        <f t="shared" si="3"/>
        <v>22000</v>
      </c>
      <c r="V29" s="2">
        <f t="shared" si="4"/>
        <v>18000</v>
      </c>
      <c r="W29" s="2">
        <f t="shared" si="5"/>
        <v>200000</v>
      </c>
      <c r="X29" s="2">
        <f t="shared" si="6"/>
        <v>2000</v>
      </c>
      <c r="Y29" s="2">
        <f t="shared" si="7"/>
        <v>5500</v>
      </c>
      <c r="Z29" s="2">
        <f t="shared" si="8"/>
        <v>5000</v>
      </c>
      <c r="AA29" s="2">
        <f t="shared" si="9"/>
        <v>550</v>
      </c>
      <c r="AB29" s="2">
        <f t="shared" si="10"/>
        <v>250</v>
      </c>
      <c r="AC29" s="2">
        <f t="shared" si="11"/>
        <v>12.5</v>
      </c>
      <c r="AD29" s="2">
        <f t="shared" si="0"/>
        <v>750</v>
      </c>
      <c r="AE29" s="13">
        <f t="shared" si="14"/>
        <v>77.551796280000303</v>
      </c>
      <c r="AF29" s="10">
        <f t="shared" si="15"/>
        <v>9.0090090090090072E-3</v>
      </c>
      <c r="AG29" s="10">
        <f t="shared" si="16"/>
        <v>5000.4034114114111</v>
      </c>
      <c r="AH29" s="10">
        <f t="shared" si="17"/>
        <v>19000</v>
      </c>
      <c r="AI29" s="10">
        <f t="shared" si="18"/>
        <v>495495.4954954955</v>
      </c>
      <c r="AJ29" s="10">
        <f t="shared" si="19"/>
        <v>201000</v>
      </c>
      <c r="AK29" s="10">
        <f t="shared" si="20"/>
        <v>307529000000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LOOKUP(BL26,$AY$3:$BA$3,AY12:BA12)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</v>
      </c>
      <c r="T30" s="2">
        <f t="shared" si="2"/>
        <v>2000</v>
      </c>
      <c r="U30" s="2">
        <f t="shared" si="3"/>
        <v>20000</v>
      </c>
      <c r="V30" s="2">
        <f t="shared" si="4"/>
        <v>20000</v>
      </c>
      <c r="W30" s="2">
        <f t="shared" si="5"/>
        <v>180000</v>
      </c>
      <c r="X30" s="2">
        <f t="shared" si="6"/>
        <v>1800</v>
      </c>
      <c r="Y30" s="2">
        <f t="shared" si="7"/>
        <v>5500</v>
      </c>
      <c r="Z30" s="2">
        <f t="shared" si="8"/>
        <v>5000</v>
      </c>
      <c r="AA30" s="2">
        <f t="shared" si="9"/>
        <v>550</v>
      </c>
      <c r="AB30" s="2">
        <f t="shared" si="10"/>
        <v>250</v>
      </c>
      <c r="AC30" s="2">
        <f t="shared" si="11"/>
        <v>37.5</v>
      </c>
      <c r="AD30" s="2">
        <f t="shared" si="0"/>
        <v>750</v>
      </c>
      <c r="AE30" s="13">
        <f t="shared" si="14"/>
        <v>82.039959035365229</v>
      </c>
      <c r="AF30" s="10">
        <f t="shared" si="15"/>
        <v>1.2074643249176729E-2</v>
      </c>
      <c r="AG30" s="10">
        <f t="shared" si="16"/>
        <v>5000.1483888279063</v>
      </c>
      <c r="AH30" s="10">
        <f t="shared" si="17"/>
        <v>20900</v>
      </c>
      <c r="AI30" s="10">
        <f t="shared" si="18"/>
        <v>543358.94621295284</v>
      </c>
      <c r="AJ30" s="10">
        <f t="shared" si="19"/>
        <v>180900</v>
      </c>
      <c r="AK30" s="10">
        <f t="shared" si="20"/>
        <v>282365710000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LOOKUP(BM26,$AY$3:$BA$3,AY13:BA13)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</v>
      </c>
      <c r="T31" s="2">
        <f t="shared" si="2"/>
        <v>2200</v>
      </c>
      <c r="U31" s="2">
        <f t="shared" si="3"/>
        <v>22000</v>
      </c>
      <c r="V31" s="2">
        <f t="shared" si="4"/>
        <v>22000</v>
      </c>
      <c r="W31" s="2">
        <f t="shared" si="5"/>
        <v>200000</v>
      </c>
      <c r="X31" s="2">
        <f t="shared" si="6"/>
        <v>2000</v>
      </c>
      <c r="Y31" s="2">
        <f t="shared" si="7"/>
        <v>4500</v>
      </c>
      <c r="Z31" s="2">
        <f t="shared" si="8"/>
        <v>5500</v>
      </c>
      <c r="AA31" s="2">
        <f t="shared" si="9"/>
        <v>450</v>
      </c>
      <c r="AB31" s="2">
        <f t="shared" si="10"/>
        <v>500</v>
      </c>
      <c r="AC31" s="2">
        <f t="shared" si="11"/>
        <v>12.5</v>
      </c>
      <c r="AD31" s="2">
        <f t="shared" si="0"/>
        <v>750</v>
      </c>
      <c r="AE31" s="13">
        <f t="shared" si="14"/>
        <v>72.193588228926274</v>
      </c>
      <c r="AF31" s="10">
        <f t="shared" si="15"/>
        <v>8.9197224975222991E-3</v>
      </c>
      <c r="AG31" s="10">
        <f t="shared" si="16"/>
        <v>5500.4249540799474</v>
      </c>
      <c r="AH31" s="10">
        <f t="shared" si="17"/>
        <v>23000</v>
      </c>
      <c r="AI31" s="10">
        <f t="shared" si="18"/>
        <v>891972.24975222989</v>
      </c>
      <c r="AJ31" s="10">
        <f t="shared" si="19"/>
        <v>201000</v>
      </c>
      <c r="AK31" s="10">
        <f t="shared" si="20"/>
        <v>509631000000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LOOKUP(BN26,$AY$3:$BA$3,AY14:BA14)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</v>
      </c>
      <c r="T32" s="2">
        <f t="shared" si="2"/>
        <v>1800</v>
      </c>
      <c r="U32" s="2">
        <f t="shared" si="3"/>
        <v>18000</v>
      </c>
      <c r="V32" s="2">
        <f t="shared" si="4"/>
        <v>18000</v>
      </c>
      <c r="W32" s="2">
        <f t="shared" si="5"/>
        <v>220000.00000000003</v>
      </c>
      <c r="X32" s="2">
        <f t="shared" si="6"/>
        <v>2200</v>
      </c>
      <c r="Y32" s="2">
        <f t="shared" si="7"/>
        <v>5000</v>
      </c>
      <c r="Z32" s="2">
        <f t="shared" si="8"/>
        <v>4500</v>
      </c>
      <c r="AA32" s="2">
        <f t="shared" si="9"/>
        <v>500</v>
      </c>
      <c r="AB32" s="2">
        <f t="shared" si="10"/>
        <v>750</v>
      </c>
      <c r="AC32" s="2">
        <f t="shared" si="11"/>
        <v>25</v>
      </c>
      <c r="AD32" s="2">
        <f t="shared" si="0"/>
        <v>750</v>
      </c>
      <c r="AE32" s="13">
        <f t="shared" si="14"/>
        <v>83.994692212259565</v>
      </c>
      <c r="AF32" s="10">
        <f t="shared" si="15"/>
        <v>9.0090090090090072E-3</v>
      </c>
      <c r="AG32" s="10">
        <f t="shared" si="16"/>
        <v>4500.2017057057055</v>
      </c>
      <c r="AH32" s="10">
        <f t="shared" si="17"/>
        <v>19100</v>
      </c>
      <c r="AI32" s="10">
        <f t="shared" si="18"/>
        <v>1486486.4864864866</v>
      </c>
      <c r="AJ32" s="10">
        <f t="shared" si="19"/>
        <v>221100.00000000003</v>
      </c>
      <c r="AK32" s="10">
        <f t="shared" si="20"/>
        <v>906174010000.00012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LOOKUP(BO26,$AY$3:$BA$3,AY15:BA15)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</v>
      </c>
      <c r="T33" s="2">
        <f t="shared" si="2"/>
        <v>2200</v>
      </c>
      <c r="U33" s="2">
        <f t="shared" si="3"/>
        <v>22000</v>
      </c>
      <c r="V33" s="2">
        <f t="shared" si="4"/>
        <v>20000</v>
      </c>
      <c r="W33" s="2">
        <f t="shared" si="5"/>
        <v>220000.00000000003</v>
      </c>
      <c r="X33" s="2">
        <f t="shared" si="6"/>
        <v>2000</v>
      </c>
      <c r="Y33" s="2">
        <f t="shared" si="7"/>
        <v>5000</v>
      </c>
      <c r="Z33" s="2">
        <f t="shared" si="8"/>
        <v>4500</v>
      </c>
      <c r="AA33" s="2">
        <f t="shared" si="9"/>
        <v>500</v>
      </c>
      <c r="AB33" s="2">
        <f t="shared" si="10"/>
        <v>250</v>
      </c>
      <c r="AC33" s="2">
        <f t="shared" si="11"/>
        <v>12.5</v>
      </c>
      <c r="AD33" s="2">
        <f t="shared" si="0"/>
        <v>750</v>
      </c>
      <c r="AE33" s="13">
        <f t="shared" si="14"/>
        <v>88.194214167449573</v>
      </c>
      <c r="AF33" s="10">
        <f t="shared" si="15"/>
        <v>1.2074643249176729E-2</v>
      </c>
      <c r="AG33" s="10">
        <f t="shared" si="16"/>
        <v>4500.466499817051</v>
      </c>
      <c r="AH33" s="10">
        <f t="shared" si="17"/>
        <v>21000</v>
      </c>
      <c r="AI33" s="10">
        <f t="shared" si="18"/>
        <v>543358.94621295284</v>
      </c>
      <c r="AJ33" s="10">
        <f t="shared" si="19"/>
        <v>221000.00000000003</v>
      </c>
      <c r="AK33" s="10">
        <f t="shared" si="20"/>
        <v>308351000000.00006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LOOKUP(BP26,$AY$3:$BA$3,AY16:BA16)</f>
        <v>500</v>
      </c>
      <c r="AV33" s="1">
        <v>0.5</v>
      </c>
      <c r="AW33" s="1">
        <v>1</v>
      </c>
      <c r="AX33" s="1">
        <v>1.5</v>
      </c>
      <c r="AY33" s="2">
        <f t="shared" si="22"/>
        <v>250</v>
      </c>
      <c r="AZ33" s="2">
        <f t="shared" si="23"/>
        <v>500</v>
      </c>
      <c r="BA33" s="2">
        <f t="shared" si="24"/>
        <v>750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</v>
      </c>
      <c r="T34" s="2">
        <f t="shared" si="2"/>
        <v>1800</v>
      </c>
      <c r="U34" s="2">
        <f t="shared" si="3"/>
        <v>18000</v>
      </c>
      <c r="V34" s="2">
        <f t="shared" si="4"/>
        <v>22000</v>
      </c>
      <c r="W34" s="2">
        <f t="shared" si="5"/>
        <v>180000</v>
      </c>
      <c r="X34" s="2">
        <f t="shared" si="6"/>
        <v>2200</v>
      </c>
      <c r="Y34" s="2">
        <f t="shared" si="7"/>
        <v>5500</v>
      </c>
      <c r="Z34" s="2">
        <f t="shared" si="8"/>
        <v>5000</v>
      </c>
      <c r="AA34" s="2">
        <f t="shared" si="9"/>
        <v>550</v>
      </c>
      <c r="AB34" s="2">
        <f t="shared" si="10"/>
        <v>500</v>
      </c>
      <c r="AC34" s="2">
        <f t="shared" si="11"/>
        <v>25</v>
      </c>
      <c r="AD34" s="2">
        <f t="shared" si="0"/>
        <v>750</v>
      </c>
      <c r="AE34" s="13">
        <f t="shared" si="14"/>
        <v>73.192669026084189</v>
      </c>
      <c r="AF34" s="10">
        <f t="shared" si="15"/>
        <v>8.9197224975222991E-3</v>
      </c>
      <c r="AG34" s="10">
        <f t="shared" si="16"/>
        <v>5000.1911437066401</v>
      </c>
      <c r="AH34" s="10">
        <f t="shared" si="17"/>
        <v>23100</v>
      </c>
      <c r="AI34" s="10">
        <f t="shared" si="18"/>
        <v>891972.24975222989</v>
      </c>
      <c r="AJ34" s="10">
        <f t="shared" si="19"/>
        <v>181100</v>
      </c>
      <c r="AK34" s="10">
        <f t="shared" si="20"/>
        <v>566856510000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</v>
      </c>
      <c r="T35" s="2">
        <f t="shared" si="2"/>
        <v>2000</v>
      </c>
      <c r="U35" s="2">
        <f t="shared" si="3"/>
        <v>20000</v>
      </c>
      <c r="V35" s="2">
        <f t="shared" si="4"/>
        <v>18000</v>
      </c>
      <c r="W35" s="2">
        <f t="shared" si="5"/>
        <v>200000</v>
      </c>
      <c r="X35" s="2">
        <f t="shared" si="6"/>
        <v>1800</v>
      </c>
      <c r="Y35" s="2">
        <f t="shared" si="7"/>
        <v>4500</v>
      </c>
      <c r="Z35" s="2">
        <f t="shared" si="8"/>
        <v>5500</v>
      </c>
      <c r="AA35" s="2">
        <f t="shared" si="9"/>
        <v>450</v>
      </c>
      <c r="AB35" s="2">
        <f t="shared" si="10"/>
        <v>750</v>
      </c>
      <c r="AC35" s="2">
        <f t="shared" si="11"/>
        <v>37.5</v>
      </c>
      <c r="AD35" s="2">
        <f t="shared" si="0"/>
        <v>750</v>
      </c>
      <c r="AE35" s="13">
        <f t="shared" si="14"/>
        <v>76.428385282353688</v>
      </c>
      <c r="AF35" s="10">
        <f t="shared" si="15"/>
        <v>9.0090090090090072E-3</v>
      </c>
      <c r="AG35" s="10">
        <f t="shared" si="16"/>
        <v>5500.1415815815817</v>
      </c>
      <c r="AH35" s="10">
        <f t="shared" si="17"/>
        <v>18900</v>
      </c>
      <c r="AI35" s="10">
        <f t="shared" si="18"/>
        <v>1486486.4864864866</v>
      </c>
      <c r="AJ35" s="10">
        <f t="shared" si="19"/>
        <v>200900</v>
      </c>
      <c r="AK35" s="10">
        <f t="shared" si="20"/>
        <v>746611110000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</v>
      </c>
      <c r="T36" s="2">
        <f t="shared" si="2"/>
        <v>1800</v>
      </c>
      <c r="U36" s="2">
        <f t="shared" si="3"/>
        <v>20000</v>
      </c>
      <c r="V36" s="2">
        <f t="shared" si="4"/>
        <v>22000</v>
      </c>
      <c r="W36" s="2">
        <f t="shared" si="5"/>
        <v>200000</v>
      </c>
      <c r="X36" s="2">
        <f t="shared" si="6"/>
        <v>2200</v>
      </c>
      <c r="Y36" s="2">
        <f t="shared" si="7"/>
        <v>4500</v>
      </c>
      <c r="Z36" s="2">
        <f t="shared" si="8"/>
        <v>5000</v>
      </c>
      <c r="AA36" s="2">
        <f t="shared" si="9"/>
        <v>500</v>
      </c>
      <c r="AB36" s="2">
        <f t="shared" si="10"/>
        <v>750</v>
      </c>
      <c r="AC36" s="2">
        <f t="shared" si="11"/>
        <v>12.5</v>
      </c>
      <c r="AD36" s="2">
        <f t="shared" si="0"/>
        <v>750</v>
      </c>
      <c r="AE36" s="13">
        <f t="shared" si="14"/>
        <v>83.419647931807845</v>
      </c>
      <c r="AF36" s="10">
        <f t="shared" si="15"/>
        <v>1.2074643249176729E-2</v>
      </c>
      <c r="AG36" s="10">
        <f t="shared" si="16"/>
        <v>5000.4238331503839</v>
      </c>
      <c r="AH36" s="10">
        <f t="shared" si="17"/>
        <v>23100</v>
      </c>
      <c r="AI36" s="10">
        <f t="shared" si="18"/>
        <v>1630076.8386388584</v>
      </c>
      <c r="AJ36" s="10">
        <f t="shared" si="19"/>
        <v>201100</v>
      </c>
      <c r="AK36" s="10">
        <f t="shared" si="20"/>
        <v>762329310000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</v>
      </c>
      <c r="T37" s="2">
        <f t="shared" si="2"/>
        <v>2000</v>
      </c>
      <c r="U37" s="2">
        <f t="shared" si="3"/>
        <v>22000</v>
      </c>
      <c r="V37" s="2">
        <f t="shared" si="4"/>
        <v>18000</v>
      </c>
      <c r="W37" s="2">
        <f t="shared" si="5"/>
        <v>220000.00000000003</v>
      </c>
      <c r="X37" s="2">
        <f t="shared" si="6"/>
        <v>1800</v>
      </c>
      <c r="Y37" s="2">
        <f t="shared" si="7"/>
        <v>5000</v>
      </c>
      <c r="Z37" s="2">
        <f t="shared" si="8"/>
        <v>5500</v>
      </c>
      <c r="AA37" s="2">
        <f t="shared" si="9"/>
        <v>550</v>
      </c>
      <c r="AB37" s="2">
        <f t="shared" si="10"/>
        <v>250</v>
      </c>
      <c r="AC37" s="2">
        <f t="shared" si="11"/>
        <v>25</v>
      </c>
      <c r="AD37" s="2">
        <f t="shared" si="0"/>
        <v>750</v>
      </c>
      <c r="AE37" s="13">
        <f t="shared" si="14"/>
        <v>69.099019745544524</v>
      </c>
      <c r="AF37" s="10">
        <f t="shared" si="15"/>
        <v>8.9197224975222991E-3</v>
      </c>
      <c r="AG37" s="10">
        <f t="shared" si="16"/>
        <v>5500.2018103733071</v>
      </c>
      <c r="AH37" s="10">
        <f t="shared" si="17"/>
        <v>18900</v>
      </c>
      <c r="AI37" s="10">
        <f t="shared" si="18"/>
        <v>445986.12487611495</v>
      </c>
      <c r="AJ37" s="10">
        <f t="shared" si="19"/>
        <v>220900.00000000003</v>
      </c>
      <c r="AK37" s="10">
        <f t="shared" si="20"/>
        <v>305124010000.00006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</v>
      </c>
      <c r="T38" s="2">
        <f t="shared" si="2"/>
        <v>2200</v>
      </c>
      <c r="U38" s="2">
        <f t="shared" si="3"/>
        <v>18000</v>
      </c>
      <c r="V38" s="2">
        <f t="shared" si="4"/>
        <v>20000</v>
      </c>
      <c r="W38" s="2">
        <f t="shared" si="5"/>
        <v>180000</v>
      </c>
      <c r="X38" s="2">
        <f t="shared" si="6"/>
        <v>2000</v>
      </c>
      <c r="Y38" s="2">
        <f t="shared" si="7"/>
        <v>5500</v>
      </c>
      <c r="Z38" s="2">
        <f t="shared" si="8"/>
        <v>4500</v>
      </c>
      <c r="AA38" s="2">
        <f t="shared" si="9"/>
        <v>450</v>
      </c>
      <c r="AB38" s="2">
        <f t="shared" si="10"/>
        <v>500</v>
      </c>
      <c r="AC38" s="2">
        <f t="shared" si="11"/>
        <v>37.5</v>
      </c>
      <c r="AD38" s="2">
        <f t="shared" si="0"/>
        <v>750</v>
      </c>
      <c r="AE38" s="13">
        <f t="shared" si="14"/>
        <v>85.115194377375687</v>
      </c>
      <c r="AF38" s="10">
        <f t="shared" si="15"/>
        <v>9.0090090090090072E-3</v>
      </c>
      <c r="AG38" s="10">
        <f t="shared" si="16"/>
        <v>4500.1486926926927</v>
      </c>
      <c r="AH38" s="10">
        <f t="shared" si="17"/>
        <v>21000</v>
      </c>
      <c r="AI38" s="10">
        <f t="shared" si="18"/>
        <v>990990.99099099101</v>
      </c>
      <c r="AJ38" s="10">
        <f t="shared" si="19"/>
        <v>181000</v>
      </c>
      <c r="AK38" s="10">
        <f t="shared" si="20"/>
        <v>560412000000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79.150874823934856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180000</v>
      </c>
      <c r="T3" s="2">
        <f>LOOKUP(D3,$AY$20:$BA$20,$AY$23:$BA$23)</f>
        <v>18000</v>
      </c>
      <c r="U3" s="2">
        <f>LOOKUP(E3,$AY$20:$BA$20,$AY$24:$BA$24)</f>
        <v>1800</v>
      </c>
      <c r="V3" s="2">
        <f>LOOKUP(F3,$AY$20:$BA$20,$AY$25:$BA$25)</f>
        <v>18000</v>
      </c>
      <c r="W3" s="2">
        <f>LOOKUP(G3,$AY$20:$BA$20,$AY$26:$BA$26)</f>
        <v>180000</v>
      </c>
      <c r="X3" s="2">
        <f>LOOKUP(H3,$AY$20:$BA$20,$AY$27:$BA$27)</f>
        <v>180000</v>
      </c>
      <c r="Y3" s="2">
        <f>LOOKUP(I3,$AY$20:$BA$20,$AY$28:$BA$28)</f>
        <v>45</v>
      </c>
      <c r="Z3" s="2">
        <f>LOOKUP(J3,$AY$20:$BA$20,$AY$29:$BA$29)</f>
        <v>4500</v>
      </c>
      <c r="AA3" s="2">
        <f>LOOKUP(K3,$AY$20:$BA$20,$AY$30:$BA$30)</f>
        <v>45</v>
      </c>
      <c r="AB3" s="2">
        <f>LOOKUP(L3,$AY$20:$BA$20,$AY$31:$BA$31)</f>
        <v>250</v>
      </c>
      <c r="AC3" s="2">
        <f>LOOKUP(M3,$AY$20:$BA$20,$AY$32:$BA$32)</f>
        <v>250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100.30506939266034</v>
      </c>
      <c r="AF3" s="10">
        <f>S3/(R3+S3)</f>
        <v>0.99009900990099009</v>
      </c>
      <c r="AG3" s="10">
        <f>(((R3*S3)/(R3+S3)+T3)/AC3/AD3)+Z3</f>
        <v>4500.0158257425746</v>
      </c>
      <c r="AH3" s="10">
        <f>V3+X3*0.5</f>
        <v>108000</v>
      </c>
      <c r="AI3" s="10">
        <f>(R3*S3)*AB3/(R3+S3)</f>
        <v>445544.55445544556</v>
      </c>
      <c r="AJ3" s="10">
        <f>W3+X3*0.5</f>
        <v>270000</v>
      </c>
      <c r="AK3" s="10">
        <f>(AH3+AJ3)*(1+AB3)*Y3+AH3*AJ3</f>
        <v>33429510000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500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97.84862932035918</v>
      </c>
      <c r="AF4" s="10">
        <f>S4/(R4+S4)</f>
        <v>0.99009900990099009</v>
      </c>
      <c r="AG4" s="10">
        <f>(((R4*S4)/(R4+S4)+T4)/AC4/AD4)+Z4</f>
        <v>5000.0087920792075</v>
      </c>
      <c r="AH4" s="10">
        <f>V4+X4*0.5</f>
        <v>120000</v>
      </c>
      <c r="AI4" s="10">
        <f>(R4*S4)*AB4/(R4+S4)</f>
        <v>990099.00990099006</v>
      </c>
      <c r="AJ4" s="10">
        <f>W4+X4*0.5</f>
        <v>300000</v>
      </c>
      <c r="AK4" s="10">
        <f>(AH4+AJ4)*(1+AB4)*Y4+AH4*AJ4</f>
        <v>46521000000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345106.43727442581</v>
      </c>
      <c r="AQ4" s="22">
        <f>AP4/AO4</f>
        <v>345106.43727442581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220000.00000000003</v>
      </c>
      <c r="T5" s="2">
        <f t="shared" si="2"/>
        <v>22000</v>
      </c>
      <c r="U5" s="2">
        <f t="shared" si="3"/>
        <v>2200</v>
      </c>
      <c r="V5" s="2">
        <f t="shared" si="4"/>
        <v>22000</v>
      </c>
      <c r="W5" s="2">
        <f t="shared" si="5"/>
        <v>220000.00000000003</v>
      </c>
      <c r="X5" s="2">
        <f t="shared" si="6"/>
        <v>220000.00000000003</v>
      </c>
      <c r="Y5" s="2">
        <f t="shared" si="7"/>
        <v>55.000000000000007</v>
      </c>
      <c r="Z5" s="2">
        <f t="shared" si="8"/>
        <v>5500</v>
      </c>
      <c r="AA5" s="2">
        <f t="shared" si="9"/>
        <v>55.000000000000007</v>
      </c>
      <c r="AB5" s="2">
        <f t="shared" si="10"/>
        <v>750</v>
      </c>
      <c r="AC5" s="2">
        <f t="shared" si="11"/>
        <v>750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95.904850030372799</v>
      </c>
      <c r="AF5" s="10">
        <f t="shared" ref="AF5:AF38" si="15">S5/(R5+S5)</f>
        <v>0.99009900990099009</v>
      </c>
      <c r="AG5" s="10">
        <f t="shared" ref="AG5:AG38" si="16">(((R5*S5)/(R5+S5)+T5)/AC5/AD5)+Z5</f>
        <v>5500.0064475247527</v>
      </c>
      <c r="AH5" s="10">
        <f t="shared" ref="AH5:AH38" si="17">V5+X5*0.5</f>
        <v>132000</v>
      </c>
      <c r="AI5" s="10">
        <f t="shared" ref="AI5:AI38" si="18">(R5*S5)*AB5/(R5+S5)</f>
        <v>1633663.3663366337</v>
      </c>
      <c r="AJ5" s="10">
        <f t="shared" ref="AJ5:AJ38" si="19">W5+X5*0.5</f>
        <v>330000.00000000006</v>
      </c>
      <c r="AK5" s="10">
        <f t="shared" ref="AK5:AK38" si="20">(AH5+AJ5)*(1+AB5)*Y5+AH5*AJ5</f>
        <v>62642910000.000015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118.95900214230642</v>
      </c>
      <c r="AQ5" s="25">
        <f>AP5/AO5</f>
        <v>3.398828632637326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180000</v>
      </c>
      <c r="T6" s="2">
        <f t="shared" si="2"/>
        <v>18000</v>
      </c>
      <c r="U6" s="2">
        <f t="shared" si="3"/>
        <v>1800</v>
      </c>
      <c r="V6" s="2">
        <f t="shared" si="4"/>
        <v>20000</v>
      </c>
      <c r="W6" s="2">
        <f t="shared" si="5"/>
        <v>200000</v>
      </c>
      <c r="X6" s="2">
        <f t="shared" si="6"/>
        <v>200000</v>
      </c>
      <c r="Y6" s="2">
        <f t="shared" si="7"/>
        <v>50</v>
      </c>
      <c r="Z6" s="2">
        <f t="shared" si="8"/>
        <v>5500</v>
      </c>
      <c r="AA6" s="2">
        <f t="shared" si="9"/>
        <v>55.000000000000007</v>
      </c>
      <c r="AB6" s="2">
        <f t="shared" si="10"/>
        <v>750</v>
      </c>
      <c r="AC6" s="2">
        <f t="shared" si="11"/>
        <v>750</v>
      </c>
      <c r="AD6" s="2">
        <f t="shared" si="0"/>
        <v>5000</v>
      </c>
      <c r="AE6" s="13">
        <f t="shared" si="14"/>
        <v>95.647089485070452</v>
      </c>
      <c r="AF6" s="10">
        <f t="shared" si="15"/>
        <v>0.99009900990099009</v>
      </c>
      <c r="AG6" s="10">
        <f t="shared" si="16"/>
        <v>5500.0052752475249</v>
      </c>
      <c r="AH6" s="10">
        <f t="shared" si="17"/>
        <v>120000</v>
      </c>
      <c r="AI6" s="10">
        <f t="shared" si="18"/>
        <v>1336633.6633663366</v>
      </c>
      <c r="AJ6" s="10">
        <f t="shared" si="19"/>
        <v>300000</v>
      </c>
      <c r="AK6" s="10">
        <f t="shared" si="20"/>
        <v>51771000000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345225.39627656812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200000</v>
      </c>
      <c r="T7" s="2">
        <f t="shared" si="2"/>
        <v>20000</v>
      </c>
      <c r="U7" s="2">
        <f t="shared" si="3"/>
        <v>2000</v>
      </c>
      <c r="V7" s="2">
        <f t="shared" si="4"/>
        <v>22000</v>
      </c>
      <c r="W7" s="2">
        <f t="shared" si="5"/>
        <v>220000.00000000003</v>
      </c>
      <c r="X7" s="2">
        <f t="shared" si="6"/>
        <v>220000.00000000003</v>
      </c>
      <c r="Y7" s="2">
        <f t="shared" si="7"/>
        <v>55.000000000000007</v>
      </c>
      <c r="Z7" s="2">
        <f t="shared" si="8"/>
        <v>4500</v>
      </c>
      <c r="AA7" s="2">
        <f t="shared" si="9"/>
        <v>45</v>
      </c>
      <c r="AB7" s="2">
        <f t="shared" si="10"/>
        <v>250</v>
      </c>
      <c r="AC7" s="2">
        <f t="shared" si="11"/>
        <v>250</v>
      </c>
      <c r="AD7" s="2">
        <f t="shared" si="0"/>
        <v>5000</v>
      </c>
      <c r="AE7" s="13">
        <f t="shared" si="14"/>
        <v>100.71873125076216</v>
      </c>
      <c r="AF7" s="10">
        <f t="shared" si="15"/>
        <v>0.99009900990099009</v>
      </c>
      <c r="AG7" s="10">
        <f t="shared" si="16"/>
        <v>4500.017584158416</v>
      </c>
      <c r="AH7" s="10">
        <f t="shared" si="17"/>
        <v>132000</v>
      </c>
      <c r="AI7" s="10">
        <f t="shared" si="18"/>
        <v>495049.50495049503</v>
      </c>
      <c r="AJ7" s="10">
        <f t="shared" si="19"/>
        <v>330000.00000000006</v>
      </c>
      <c r="AK7" s="10">
        <f t="shared" si="20"/>
        <v>49937910000.000008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220000.00000000003</v>
      </c>
      <c r="T8" s="2">
        <f t="shared" si="2"/>
        <v>22000</v>
      </c>
      <c r="U8" s="2">
        <f t="shared" si="3"/>
        <v>2200</v>
      </c>
      <c r="V8" s="2">
        <f t="shared" si="4"/>
        <v>18000</v>
      </c>
      <c r="W8" s="2">
        <f t="shared" si="5"/>
        <v>180000</v>
      </c>
      <c r="X8" s="2">
        <f t="shared" si="6"/>
        <v>180000</v>
      </c>
      <c r="Y8" s="2">
        <f t="shared" si="7"/>
        <v>45</v>
      </c>
      <c r="Z8" s="2">
        <f t="shared" si="8"/>
        <v>5000</v>
      </c>
      <c r="AA8" s="2">
        <f t="shared" si="9"/>
        <v>50</v>
      </c>
      <c r="AB8" s="2">
        <f t="shared" si="10"/>
        <v>500</v>
      </c>
      <c r="AC8" s="2">
        <f t="shared" si="11"/>
        <v>500</v>
      </c>
      <c r="AD8" s="2">
        <f t="shared" si="0"/>
        <v>5000</v>
      </c>
      <c r="AE8" s="13">
        <f t="shared" si="14"/>
        <v>97.216709629701072</v>
      </c>
      <c r="AF8" s="10">
        <f t="shared" si="15"/>
        <v>0.99009900990099009</v>
      </c>
      <c r="AG8" s="10">
        <f t="shared" si="16"/>
        <v>5000.0096712871291</v>
      </c>
      <c r="AH8" s="10">
        <f t="shared" si="17"/>
        <v>108000</v>
      </c>
      <c r="AI8" s="10">
        <f t="shared" si="18"/>
        <v>1089108.9108910891</v>
      </c>
      <c r="AJ8" s="10">
        <f t="shared" si="19"/>
        <v>270000</v>
      </c>
      <c r="AK8" s="10">
        <f t="shared" si="20"/>
        <v>37682010000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180000</v>
      </c>
      <c r="T9" s="2">
        <f t="shared" si="2"/>
        <v>20000</v>
      </c>
      <c r="U9" s="2">
        <f t="shared" si="3"/>
        <v>2200</v>
      </c>
      <c r="V9" s="2">
        <f t="shared" si="4"/>
        <v>18000</v>
      </c>
      <c r="W9" s="2">
        <f t="shared" si="5"/>
        <v>200000</v>
      </c>
      <c r="X9" s="2">
        <f t="shared" si="6"/>
        <v>220000.00000000003</v>
      </c>
      <c r="Y9" s="2">
        <f t="shared" si="7"/>
        <v>55.000000000000007</v>
      </c>
      <c r="Z9" s="2">
        <f t="shared" si="8"/>
        <v>4500</v>
      </c>
      <c r="AA9" s="2">
        <f t="shared" si="9"/>
        <v>50</v>
      </c>
      <c r="AB9" s="2">
        <f t="shared" si="10"/>
        <v>500</v>
      </c>
      <c r="AC9" s="2">
        <f t="shared" si="11"/>
        <v>750</v>
      </c>
      <c r="AD9" s="2">
        <f t="shared" si="0"/>
        <v>5000</v>
      </c>
      <c r="AE9" s="13">
        <f t="shared" si="14"/>
        <v>98.269549039134262</v>
      </c>
      <c r="AF9" s="10">
        <f t="shared" si="15"/>
        <v>0.99009900990099009</v>
      </c>
      <c r="AG9" s="10">
        <f t="shared" si="16"/>
        <v>4500.0058085808578</v>
      </c>
      <c r="AH9" s="10">
        <f t="shared" si="17"/>
        <v>128000.00000000001</v>
      </c>
      <c r="AI9" s="10">
        <f t="shared" si="18"/>
        <v>891089.10891089111</v>
      </c>
      <c r="AJ9" s="10">
        <f t="shared" si="19"/>
        <v>310000</v>
      </c>
      <c r="AK9" s="10">
        <f t="shared" si="20"/>
        <v>51749090000.000008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200000</v>
      </c>
      <c r="T10" s="2">
        <f t="shared" si="2"/>
        <v>22000</v>
      </c>
      <c r="U10" s="2">
        <f t="shared" si="3"/>
        <v>1800</v>
      </c>
      <c r="V10" s="2">
        <f t="shared" si="4"/>
        <v>20000</v>
      </c>
      <c r="W10" s="2">
        <f t="shared" si="5"/>
        <v>220000.00000000003</v>
      </c>
      <c r="X10" s="2">
        <f t="shared" si="6"/>
        <v>180000</v>
      </c>
      <c r="Y10" s="2">
        <f t="shared" si="7"/>
        <v>45</v>
      </c>
      <c r="Z10" s="2">
        <f t="shared" si="8"/>
        <v>5000</v>
      </c>
      <c r="AA10" s="2">
        <f t="shared" si="9"/>
        <v>55.000000000000007</v>
      </c>
      <c r="AB10" s="2">
        <f t="shared" si="10"/>
        <v>750</v>
      </c>
      <c r="AC10" s="2">
        <f t="shared" si="11"/>
        <v>250</v>
      </c>
      <c r="AD10" s="2">
        <f t="shared" si="0"/>
        <v>5000</v>
      </c>
      <c r="AE10" s="13">
        <f t="shared" si="14"/>
        <v>94.600972746110784</v>
      </c>
      <c r="AF10" s="10">
        <f t="shared" si="15"/>
        <v>0.99009900990099009</v>
      </c>
      <c r="AG10" s="10">
        <f t="shared" si="16"/>
        <v>5000.0191841584156</v>
      </c>
      <c r="AH10" s="10">
        <f t="shared" si="17"/>
        <v>110000</v>
      </c>
      <c r="AI10" s="10">
        <f t="shared" si="18"/>
        <v>1485148.5148514851</v>
      </c>
      <c r="AJ10" s="10">
        <f t="shared" si="19"/>
        <v>310000</v>
      </c>
      <c r="AK10" s="10">
        <f t="shared" si="20"/>
        <v>48293900000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220000.00000000003</v>
      </c>
      <c r="T11" s="2">
        <f t="shared" si="2"/>
        <v>18000</v>
      </c>
      <c r="U11" s="2">
        <f t="shared" si="3"/>
        <v>2000</v>
      </c>
      <c r="V11" s="2">
        <f t="shared" si="4"/>
        <v>22000</v>
      </c>
      <c r="W11" s="2">
        <f t="shared" si="5"/>
        <v>180000</v>
      </c>
      <c r="X11" s="2">
        <f t="shared" si="6"/>
        <v>200000</v>
      </c>
      <c r="Y11" s="2">
        <f t="shared" si="7"/>
        <v>50</v>
      </c>
      <c r="Z11" s="2">
        <f t="shared" si="8"/>
        <v>5500</v>
      </c>
      <c r="AA11" s="2">
        <f t="shared" si="9"/>
        <v>45</v>
      </c>
      <c r="AB11" s="2">
        <f t="shared" si="10"/>
        <v>250</v>
      </c>
      <c r="AC11" s="2">
        <f t="shared" si="11"/>
        <v>500</v>
      </c>
      <c r="AD11" s="2">
        <f t="shared" si="0"/>
        <v>5000</v>
      </c>
      <c r="AE11" s="13">
        <f t="shared" si="14"/>
        <v>100.58183585594581</v>
      </c>
      <c r="AF11" s="10">
        <f t="shared" si="15"/>
        <v>0.99009900990099009</v>
      </c>
      <c r="AG11" s="10">
        <f t="shared" si="16"/>
        <v>5500.0080712871286</v>
      </c>
      <c r="AH11" s="10">
        <f t="shared" si="17"/>
        <v>122000</v>
      </c>
      <c r="AI11" s="10">
        <f t="shared" si="18"/>
        <v>544554.45544554456</v>
      </c>
      <c r="AJ11" s="10">
        <f t="shared" si="19"/>
        <v>280000</v>
      </c>
      <c r="AK11" s="10">
        <f t="shared" si="20"/>
        <v>39205100000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180000</v>
      </c>
      <c r="T12" s="2">
        <f t="shared" si="2"/>
        <v>22000</v>
      </c>
      <c r="U12" s="2">
        <f t="shared" si="3"/>
        <v>2000</v>
      </c>
      <c r="V12" s="2">
        <f t="shared" si="4"/>
        <v>18000</v>
      </c>
      <c r="W12" s="2">
        <f t="shared" si="5"/>
        <v>220000.00000000003</v>
      </c>
      <c r="X12" s="2">
        <f t="shared" si="6"/>
        <v>200000</v>
      </c>
      <c r="Y12" s="2">
        <f t="shared" si="7"/>
        <v>55.000000000000007</v>
      </c>
      <c r="Z12" s="2">
        <f t="shared" si="8"/>
        <v>5000</v>
      </c>
      <c r="AA12" s="2">
        <f t="shared" si="9"/>
        <v>45</v>
      </c>
      <c r="AB12" s="2">
        <f t="shared" si="10"/>
        <v>750</v>
      </c>
      <c r="AC12" s="2">
        <f t="shared" si="11"/>
        <v>500</v>
      </c>
      <c r="AD12" s="2">
        <f t="shared" si="0"/>
        <v>5000</v>
      </c>
      <c r="AE12" s="13">
        <f t="shared" si="14"/>
        <v>100.03834558365755</v>
      </c>
      <c r="AF12" s="10">
        <f t="shared" si="15"/>
        <v>0.99009900990099009</v>
      </c>
      <c r="AG12" s="10">
        <f t="shared" si="16"/>
        <v>5000.0095128712874</v>
      </c>
      <c r="AH12" s="10">
        <f t="shared" si="17"/>
        <v>118000</v>
      </c>
      <c r="AI12" s="10">
        <f t="shared" si="18"/>
        <v>1336633.6633663366</v>
      </c>
      <c r="AJ12" s="10">
        <f t="shared" si="19"/>
        <v>320000</v>
      </c>
      <c r="AK12" s="10">
        <f t="shared" si="20"/>
        <v>55851590000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200000</v>
      </c>
      <c r="T13" s="2">
        <f t="shared" si="2"/>
        <v>18000</v>
      </c>
      <c r="U13" s="2">
        <f t="shared" si="3"/>
        <v>2200</v>
      </c>
      <c r="V13" s="2">
        <f t="shared" si="4"/>
        <v>20000</v>
      </c>
      <c r="W13" s="2">
        <f t="shared" si="5"/>
        <v>180000</v>
      </c>
      <c r="X13" s="2">
        <f t="shared" si="6"/>
        <v>220000.00000000003</v>
      </c>
      <c r="Y13" s="2">
        <f t="shared" si="7"/>
        <v>45</v>
      </c>
      <c r="Z13" s="2">
        <f t="shared" si="8"/>
        <v>5500</v>
      </c>
      <c r="AA13" s="2">
        <f t="shared" si="9"/>
        <v>50</v>
      </c>
      <c r="AB13" s="2">
        <f t="shared" si="10"/>
        <v>250</v>
      </c>
      <c r="AC13" s="2">
        <f t="shared" si="11"/>
        <v>750</v>
      </c>
      <c r="AD13" s="2">
        <f t="shared" si="0"/>
        <v>5000</v>
      </c>
      <c r="AE13" s="13">
        <f t="shared" si="14"/>
        <v>98.355204672148602</v>
      </c>
      <c r="AF13" s="10">
        <f t="shared" si="15"/>
        <v>0.99009900990099009</v>
      </c>
      <c r="AG13" s="10">
        <f t="shared" si="16"/>
        <v>5500.0053280528055</v>
      </c>
      <c r="AH13" s="10">
        <f t="shared" si="17"/>
        <v>130000.00000000001</v>
      </c>
      <c r="AI13" s="10">
        <f t="shared" si="18"/>
        <v>495049.50495049503</v>
      </c>
      <c r="AJ13" s="10">
        <f t="shared" si="19"/>
        <v>290000</v>
      </c>
      <c r="AK13" s="10">
        <f t="shared" si="20"/>
        <v>42443900000.000008</v>
      </c>
      <c r="AL13" s="10">
        <f t="shared" si="21"/>
        <v>45.6</v>
      </c>
      <c r="AM13" s="12"/>
      <c r="AN13" s="26" t="s">
        <v>53</v>
      </c>
      <c r="AO13" s="12">
        <f>10*LOG((AP4-AQ5)/AO6/AQ5)</f>
        <v>34.503170140605114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220000.00000000003</v>
      </c>
      <c r="T14" s="2">
        <f t="shared" si="2"/>
        <v>20000</v>
      </c>
      <c r="U14" s="2">
        <f t="shared" si="3"/>
        <v>1800</v>
      </c>
      <c r="V14" s="2">
        <f t="shared" si="4"/>
        <v>22000</v>
      </c>
      <c r="W14" s="2">
        <f t="shared" si="5"/>
        <v>200000</v>
      </c>
      <c r="X14" s="2">
        <f t="shared" si="6"/>
        <v>180000</v>
      </c>
      <c r="Y14" s="2">
        <f t="shared" si="7"/>
        <v>50</v>
      </c>
      <c r="Z14" s="2">
        <f t="shared" si="8"/>
        <v>4500</v>
      </c>
      <c r="AA14" s="2">
        <f t="shared" si="9"/>
        <v>55.000000000000007</v>
      </c>
      <c r="AB14" s="2">
        <f t="shared" si="10"/>
        <v>500</v>
      </c>
      <c r="AC14" s="2">
        <f t="shared" si="11"/>
        <v>250</v>
      </c>
      <c r="AD14" s="2">
        <f t="shared" si="0"/>
        <v>5000</v>
      </c>
      <c r="AE14" s="13">
        <f t="shared" si="14"/>
        <v>95.433202544188944</v>
      </c>
      <c r="AF14" s="10">
        <f t="shared" si="15"/>
        <v>0.99009900990099009</v>
      </c>
      <c r="AG14" s="10">
        <f t="shared" si="16"/>
        <v>4500.0177425742577</v>
      </c>
      <c r="AH14" s="10">
        <f t="shared" si="17"/>
        <v>112000</v>
      </c>
      <c r="AI14" s="10">
        <f t="shared" si="18"/>
        <v>1089108.9108910891</v>
      </c>
      <c r="AJ14" s="10">
        <f t="shared" si="19"/>
        <v>290000</v>
      </c>
      <c r="AK14" s="10">
        <f t="shared" si="20"/>
        <v>42550100000</v>
      </c>
      <c r="AL14" s="10">
        <f t="shared" si="21"/>
        <v>50.6</v>
      </c>
      <c r="AM14" s="12"/>
      <c r="AN14" s="26" t="s">
        <v>54</v>
      </c>
      <c r="AO14" s="12">
        <f>10*LOG((AP4-AQ5)/AO6)</f>
        <v>39.816462822692948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200000</v>
      </c>
      <c r="T15" s="2">
        <f t="shared" si="2"/>
        <v>22000</v>
      </c>
      <c r="U15" s="2">
        <f t="shared" si="3"/>
        <v>1800</v>
      </c>
      <c r="V15" s="2">
        <f t="shared" si="4"/>
        <v>22000</v>
      </c>
      <c r="W15" s="2">
        <f t="shared" si="5"/>
        <v>200000</v>
      </c>
      <c r="X15" s="2">
        <f t="shared" si="6"/>
        <v>180000</v>
      </c>
      <c r="Y15" s="2">
        <f t="shared" si="7"/>
        <v>55.000000000000007</v>
      </c>
      <c r="Z15" s="2">
        <f t="shared" si="8"/>
        <v>5500</v>
      </c>
      <c r="AA15" s="2">
        <f t="shared" si="9"/>
        <v>50</v>
      </c>
      <c r="AB15" s="2">
        <f t="shared" si="10"/>
        <v>250</v>
      </c>
      <c r="AC15" s="2">
        <f t="shared" si="11"/>
        <v>500</v>
      </c>
      <c r="AD15" s="2">
        <f t="shared" si="0"/>
        <v>10000</v>
      </c>
      <c r="AE15" s="13">
        <f t="shared" si="14"/>
        <v>98.591920949594083</v>
      </c>
      <c r="AF15" s="10">
        <f t="shared" si="15"/>
        <v>0.99108027750247774</v>
      </c>
      <c r="AG15" s="10">
        <f t="shared" si="16"/>
        <v>5500.0047567888996</v>
      </c>
      <c r="AH15" s="10">
        <f t="shared" si="17"/>
        <v>112000</v>
      </c>
      <c r="AI15" s="10">
        <f t="shared" si="18"/>
        <v>445986.12487611495</v>
      </c>
      <c r="AJ15" s="10">
        <f t="shared" si="19"/>
        <v>290000</v>
      </c>
      <c r="AK15" s="10">
        <f t="shared" si="20"/>
        <v>38029610000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220000.00000000003</v>
      </c>
      <c r="T16" s="2">
        <f t="shared" si="2"/>
        <v>18000</v>
      </c>
      <c r="U16" s="2">
        <f t="shared" si="3"/>
        <v>2000</v>
      </c>
      <c r="V16" s="2">
        <f t="shared" si="4"/>
        <v>18000</v>
      </c>
      <c r="W16" s="2">
        <f t="shared" si="5"/>
        <v>220000.00000000003</v>
      </c>
      <c r="X16" s="2">
        <f t="shared" si="6"/>
        <v>200000</v>
      </c>
      <c r="Y16" s="2">
        <f t="shared" si="7"/>
        <v>45</v>
      </c>
      <c r="Z16" s="2">
        <f t="shared" si="8"/>
        <v>4500</v>
      </c>
      <c r="AA16" s="2">
        <f t="shared" si="9"/>
        <v>55.000000000000007</v>
      </c>
      <c r="AB16" s="2">
        <f t="shared" si="10"/>
        <v>500</v>
      </c>
      <c r="AC16" s="2">
        <f t="shared" si="11"/>
        <v>750</v>
      </c>
      <c r="AD16" s="2">
        <f t="shared" si="0"/>
        <v>10000</v>
      </c>
      <c r="AE16" s="13">
        <f t="shared" si="14"/>
        <v>95.173886564069335</v>
      </c>
      <c r="AF16" s="10">
        <f t="shared" si="15"/>
        <v>0.99099099099099097</v>
      </c>
      <c r="AG16" s="10">
        <f t="shared" si="16"/>
        <v>4500.0026642642642</v>
      </c>
      <c r="AH16" s="10">
        <f t="shared" si="17"/>
        <v>118000</v>
      </c>
      <c r="AI16" s="10">
        <f t="shared" si="18"/>
        <v>990990.99099099101</v>
      </c>
      <c r="AJ16" s="10">
        <f t="shared" si="19"/>
        <v>320000</v>
      </c>
      <c r="AK16" s="10">
        <f t="shared" si="20"/>
        <v>47634710000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180000</v>
      </c>
      <c r="T17" s="2">
        <f t="shared" si="2"/>
        <v>20000</v>
      </c>
      <c r="U17" s="2">
        <f t="shared" si="3"/>
        <v>2200</v>
      </c>
      <c r="V17" s="2">
        <f t="shared" si="4"/>
        <v>20000</v>
      </c>
      <c r="W17" s="2">
        <f t="shared" si="5"/>
        <v>180000</v>
      </c>
      <c r="X17" s="2">
        <f t="shared" si="6"/>
        <v>220000.00000000003</v>
      </c>
      <c r="Y17" s="2">
        <f t="shared" si="7"/>
        <v>50</v>
      </c>
      <c r="Z17" s="2">
        <f t="shared" si="8"/>
        <v>5000</v>
      </c>
      <c r="AA17" s="2">
        <f t="shared" si="9"/>
        <v>45</v>
      </c>
      <c r="AB17" s="2">
        <f t="shared" si="10"/>
        <v>750</v>
      </c>
      <c r="AC17" s="2">
        <f t="shared" si="11"/>
        <v>250</v>
      </c>
      <c r="AD17" s="2">
        <f t="shared" si="0"/>
        <v>10000</v>
      </c>
      <c r="AE17" s="13">
        <f t="shared" si="14"/>
        <v>99.70419873123474</v>
      </c>
      <c r="AF17" s="10">
        <f t="shared" si="15"/>
        <v>0.98792535675082327</v>
      </c>
      <c r="AG17" s="10">
        <f t="shared" si="16"/>
        <v>5000.0088693743137</v>
      </c>
      <c r="AH17" s="10">
        <f t="shared" si="17"/>
        <v>130000.00000000001</v>
      </c>
      <c r="AI17" s="10">
        <f t="shared" si="18"/>
        <v>1630076.8386388584</v>
      </c>
      <c r="AJ17" s="10">
        <f t="shared" si="19"/>
        <v>290000</v>
      </c>
      <c r="AK17" s="10">
        <f t="shared" si="20"/>
        <v>53471000000.000008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200000</v>
      </c>
      <c r="T18" s="2">
        <f t="shared" si="2"/>
        <v>22000</v>
      </c>
      <c r="U18" s="2">
        <f t="shared" si="3"/>
        <v>2000</v>
      </c>
      <c r="V18" s="2">
        <f t="shared" si="4"/>
        <v>18000</v>
      </c>
      <c r="W18" s="2">
        <f t="shared" si="5"/>
        <v>180000</v>
      </c>
      <c r="X18" s="2">
        <f t="shared" si="6"/>
        <v>220000.00000000003</v>
      </c>
      <c r="Y18" s="2">
        <f t="shared" si="7"/>
        <v>50</v>
      </c>
      <c r="Z18" s="2">
        <f t="shared" si="8"/>
        <v>5500</v>
      </c>
      <c r="AA18" s="2">
        <f t="shared" si="9"/>
        <v>55.000000000000007</v>
      </c>
      <c r="AB18" s="2">
        <f t="shared" si="10"/>
        <v>500</v>
      </c>
      <c r="AC18" s="2">
        <f t="shared" si="11"/>
        <v>250</v>
      </c>
      <c r="AD18" s="2">
        <f t="shared" si="0"/>
        <v>10000</v>
      </c>
      <c r="AE18" s="13">
        <f t="shared" si="14"/>
        <v>96.112938485693789</v>
      </c>
      <c r="AF18" s="10">
        <f t="shared" si="15"/>
        <v>0.99108027750247774</v>
      </c>
      <c r="AG18" s="10">
        <f t="shared" si="16"/>
        <v>5500.0095135778001</v>
      </c>
      <c r="AH18" s="10">
        <f t="shared" si="17"/>
        <v>128000.00000000001</v>
      </c>
      <c r="AI18" s="10">
        <f t="shared" si="18"/>
        <v>891972.24975222989</v>
      </c>
      <c r="AJ18" s="10">
        <f t="shared" si="19"/>
        <v>290000</v>
      </c>
      <c r="AK18" s="10">
        <f t="shared" si="20"/>
        <v>47590900000.000008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220000.00000000003</v>
      </c>
      <c r="T19" s="2">
        <f t="shared" si="2"/>
        <v>18000</v>
      </c>
      <c r="U19" s="2">
        <f t="shared" si="3"/>
        <v>2200</v>
      </c>
      <c r="V19" s="2">
        <f t="shared" si="4"/>
        <v>20000</v>
      </c>
      <c r="W19" s="2">
        <f t="shared" si="5"/>
        <v>200000</v>
      </c>
      <c r="X19" s="2">
        <f t="shared" si="6"/>
        <v>180000</v>
      </c>
      <c r="Y19" s="2">
        <f t="shared" si="7"/>
        <v>55.000000000000007</v>
      </c>
      <c r="Z19" s="2">
        <f t="shared" si="8"/>
        <v>4500</v>
      </c>
      <c r="AA19" s="2">
        <f t="shared" si="9"/>
        <v>45</v>
      </c>
      <c r="AB19" s="2">
        <f t="shared" si="10"/>
        <v>750</v>
      </c>
      <c r="AC19" s="2">
        <f t="shared" si="11"/>
        <v>500</v>
      </c>
      <c r="AD19" s="2">
        <f t="shared" si="0"/>
        <v>10000</v>
      </c>
      <c r="AE19" s="13">
        <f t="shared" si="14"/>
        <v>99.761604968666788</v>
      </c>
      <c r="AF19" s="10">
        <f t="shared" si="15"/>
        <v>0.99099099099099097</v>
      </c>
      <c r="AG19" s="10">
        <f t="shared" si="16"/>
        <v>4500.0039963963964</v>
      </c>
      <c r="AH19" s="10">
        <f t="shared" si="17"/>
        <v>110000</v>
      </c>
      <c r="AI19" s="10">
        <f t="shared" si="18"/>
        <v>1486486.4864864866</v>
      </c>
      <c r="AJ19" s="10">
        <f t="shared" si="19"/>
        <v>290000</v>
      </c>
      <c r="AK19" s="10">
        <f t="shared" si="20"/>
        <v>48422000000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180000</v>
      </c>
      <c r="T20" s="2">
        <f t="shared" si="2"/>
        <v>20000</v>
      </c>
      <c r="U20" s="2">
        <f t="shared" si="3"/>
        <v>1800</v>
      </c>
      <c r="V20" s="2">
        <f t="shared" si="4"/>
        <v>22000</v>
      </c>
      <c r="W20" s="2">
        <f t="shared" si="5"/>
        <v>220000.00000000003</v>
      </c>
      <c r="X20" s="2">
        <f t="shared" si="6"/>
        <v>200000</v>
      </c>
      <c r="Y20" s="2">
        <f t="shared" si="7"/>
        <v>45</v>
      </c>
      <c r="Z20" s="2">
        <f t="shared" si="8"/>
        <v>5000</v>
      </c>
      <c r="AA20" s="2">
        <f t="shared" si="9"/>
        <v>50</v>
      </c>
      <c r="AB20" s="2">
        <f t="shared" si="10"/>
        <v>250</v>
      </c>
      <c r="AC20" s="2">
        <f t="shared" si="11"/>
        <v>750</v>
      </c>
      <c r="AD20" s="2">
        <f t="shared" si="0"/>
        <v>10000</v>
      </c>
      <c r="AE20" s="13">
        <f t="shared" si="14"/>
        <v>98.089476466181168</v>
      </c>
      <c r="AF20" s="10">
        <f t="shared" si="15"/>
        <v>0.98792535675082327</v>
      </c>
      <c r="AG20" s="10">
        <f t="shared" si="16"/>
        <v>5000.0029564581046</v>
      </c>
      <c r="AH20" s="10">
        <f t="shared" si="17"/>
        <v>122000</v>
      </c>
      <c r="AI20" s="10">
        <f t="shared" si="18"/>
        <v>543358.94621295284</v>
      </c>
      <c r="AJ20" s="10">
        <f t="shared" si="19"/>
        <v>320000</v>
      </c>
      <c r="AK20" s="10">
        <f t="shared" si="20"/>
        <v>44032390000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25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200000</v>
      </c>
      <c r="T21" s="2">
        <f t="shared" si="2"/>
        <v>18000</v>
      </c>
      <c r="U21" s="2">
        <f t="shared" si="3"/>
        <v>2200</v>
      </c>
      <c r="V21" s="2">
        <f t="shared" si="4"/>
        <v>22000</v>
      </c>
      <c r="W21" s="2">
        <f t="shared" si="5"/>
        <v>220000.00000000003</v>
      </c>
      <c r="X21" s="2">
        <f t="shared" si="6"/>
        <v>180000</v>
      </c>
      <c r="Y21" s="2">
        <f t="shared" si="7"/>
        <v>50</v>
      </c>
      <c r="Z21" s="2">
        <f t="shared" si="8"/>
        <v>5000</v>
      </c>
      <c r="AA21" s="2">
        <f t="shared" si="9"/>
        <v>45</v>
      </c>
      <c r="AB21" s="2">
        <f t="shared" si="10"/>
        <v>500</v>
      </c>
      <c r="AC21" s="2">
        <f t="shared" si="11"/>
        <v>750</v>
      </c>
      <c r="AD21" s="2">
        <f t="shared" si="0"/>
        <v>10000</v>
      </c>
      <c r="AE21" s="13">
        <f t="shared" si="14"/>
        <v>99.995217822511705</v>
      </c>
      <c r="AF21" s="10">
        <f t="shared" si="15"/>
        <v>0.99108027750247774</v>
      </c>
      <c r="AG21" s="10">
        <f t="shared" si="16"/>
        <v>5000.0026378592665</v>
      </c>
      <c r="AH21" s="10">
        <f t="shared" si="17"/>
        <v>112000</v>
      </c>
      <c r="AI21" s="10">
        <f t="shared" si="18"/>
        <v>891972.24975222989</v>
      </c>
      <c r="AJ21" s="10">
        <f t="shared" si="19"/>
        <v>310000</v>
      </c>
      <c r="AK21" s="10">
        <f t="shared" si="20"/>
        <v>45291100000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LOOKUP(BD27,$AY$3:$BA$3,AY4:BA4)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220000.00000000003</v>
      </c>
      <c r="T22" s="2">
        <f t="shared" si="2"/>
        <v>20000</v>
      </c>
      <c r="U22" s="2">
        <f t="shared" si="3"/>
        <v>1800</v>
      </c>
      <c r="V22" s="2">
        <f t="shared" si="4"/>
        <v>18000</v>
      </c>
      <c r="W22" s="2">
        <f t="shared" si="5"/>
        <v>180000</v>
      </c>
      <c r="X22" s="2">
        <f t="shared" si="6"/>
        <v>200000</v>
      </c>
      <c r="Y22" s="2">
        <f t="shared" si="7"/>
        <v>55.000000000000007</v>
      </c>
      <c r="Z22" s="2">
        <f t="shared" si="8"/>
        <v>5500</v>
      </c>
      <c r="AA22" s="2">
        <f t="shared" si="9"/>
        <v>50</v>
      </c>
      <c r="AB22" s="2">
        <f t="shared" si="10"/>
        <v>750</v>
      </c>
      <c r="AC22" s="2">
        <f t="shared" si="11"/>
        <v>250</v>
      </c>
      <c r="AD22" s="2">
        <f t="shared" si="0"/>
        <v>10000</v>
      </c>
      <c r="AE22" s="13">
        <f t="shared" si="14"/>
        <v>98.026225808878465</v>
      </c>
      <c r="AF22" s="10">
        <f t="shared" si="15"/>
        <v>0.99099099099099097</v>
      </c>
      <c r="AG22" s="10">
        <f t="shared" si="16"/>
        <v>5500.0087927927925</v>
      </c>
      <c r="AH22" s="10">
        <f t="shared" si="17"/>
        <v>118000</v>
      </c>
      <c r="AI22" s="10">
        <f t="shared" si="18"/>
        <v>1486486.4864864866</v>
      </c>
      <c r="AJ22" s="10">
        <f t="shared" si="19"/>
        <v>280000</v>
      </c>
      <c r="AK22" s="10">
        <f t="shared" si="20"/>
        <v>49479390000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LOOKUP(BE27,$AY$3:$BA$3,AY5:BA5)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180000</v>
      </c>
      <c r="T23" s="2">
        <f t="shared" si="2"/>
        <v>22000</v>
      </c>
      <c r="U23" s="2">
        <f t="shared" si="3"/>
        <v>2000</v>
      </c>
      <c r="V23" s="2">
        <f t="shared" si="4"/>
        <v>20000</v>
      </c>
      <c r="W23" s="2">
        <f t="shared" si="5"/>
        <v>200000</v>
      </c>
      <c r="X23" s="2">
        <f t="shared" si="6"/>
        <v>220000.00000000003</v>
      </c>
      <c r="Y23" s="2">
        <f t="shared" si="7"/>
        <v>45</v>
      </c>
      <c r="Z23" s="2">
        <f t="shared" si="8"/>
        <v>4500</v>
      </c>
      <c r="AA23" s="2">
        <f t="shared" si="9"/>
        <v>55.000000000000007</v>
      </c>
      <c r="AB23" s="2">
        <f t="shared" si="10"/>
        <v>250</v>
      </c>
      <c r="AC23" s="2">
        <f t="shared" si="11"/>
        <v>500</v>
      </c>
      <c r="AD23" s="2">
        <f t="shared" si="0"/>
        <v>10000</v>
      </c>
      <c r="AE23" s="13">
        <f t="shared" si="14"/>
        <v>96.041374723957333</v>
      </c>
      <c r="AF23" s="10">
        <f t="shared" si="15"/>
        <v>0.98792535675082327</v>
      </c>
      <c r="AG23" s="10">
        <f t="shared" si="16"/>
        <v>4500.0048346871572</v>
      </c>
      <c r="AH23" s="10">
        <f t="shared" si="17"/>
        <v>130000.00000000001</v>
      </c>
      <c r="AI23" s="10">
        <f t="shared" si="18"/>
        <v>543358.94621295284</v>
      </c>
      <c r="AJ23" s="10">
        <f t="shared" si="19"/>
        <v>310000</v>
      </c>
      <c r="AK23" s="10">
        <f t="shared" si="20"/>
        <v>45269800000.000008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LOOKUP(BF27,$AY$3:$BA$3,AY6:BA6)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200000</v>
      </c>
      <c r="T24" s="2">
        <f t="shared" si="2"/>
        <v>20000</v>
      </c>
      <c r="U24" s="2">
        <f t="shared" si="3"/>
        <v>2200</v>
      </c>
      <c r="V24" s="2">
        <f t="shared" si="4"/>
        <v>22000</v>
      </c>
      <c r="W24" s="2">
        <f t="shared" si="5"/>
        <v>180000</v>
      </c>
      <c r="X24" s="2">
        <f t="shared" si="6"/>
        <v>200000</v>
      </c>
      <c r="Y24" s="2">
        <f t="shared" si="7"/>
        <v>45</v>
      </c>
      <c r="Z24" s="2">
        <f t="shared" si="8"/>
        <v>4500</v>
      </c>
      <c r="AA24" s="2">
        <f t="shared" si="9"/>
        <v>55.000000000000007</v>
      </c>
      <c r="AB24" s="2">
        <f t="shared" si="10"/>
        <v>750</v>
      </c>
      <c r="AC24" s="2">
        <f t="shared" si="11"/>
        <v>500</v>
      </c>
      <c r="AD24" s="2">
        <f t="shared" si="0"/>
        <v>10000</v>
      </c>
      <c r="AE24" s="13">
        <f t="shared" si="14"/>
        <v>95.053508816803401</v>
      </c>
      <c r="AF24" s="10">
        <f t="shared" si="15"/>
        <v>0.99108027750247774</v>
      </c>
      <c r="AG24" s="10">
        <f t="shared" si="16"/>
        <v>4500.0043567888997</v>
      </c>
      <c r="AH24" s="10">
        <f t="shared" si="17"/>
        <v>122000</v>
      </c>
      <c r="AI24" s="10">
        <f t="shared" si="18"/>
        <v>1337958.3746283448</v>
      </c>
      <c r="AJ24" s="10">
        <f t="shared" si="19"/>
        <v>280000</v>
      </c>
      <c r="AK24" s="10">
        <f t="shared" si="20"/>
        <v>47745590000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LOOKUP(BG27,$AY$3:$BA$3,AY7:BA7)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220000.00000000003</v>
      </c>
      <c r="T25" s="2">
        <f t="shared" si="2"/>
        <v>22000</v>
      </c>
      <c r="U25" s="2">
        <f t="shared" si="3"/>
        <v>1800</v>
      </c>
      <c r="V25" s="2">
        <f t="shared" si="4"/>
        <v>18000</v>
      </c>
      <c r="W25" s="2">
        <f t="shared" si="5"/>
        <v>200000</v>
      </c>
      <c r="X25" s="2">
        <f t="shared" si="6"/>
        <v>220000.00000000003</v>
      </c>
      <c r="Y25" s="2">
        <f t="shared" si="7"/>
        <v>50</v>
      </c>
      <c r="Z25" s="2">
        <f t="shared" si="8"/>
        <v>5000</v>
      </c>
      <c r="AA25" s="2">
        <f t="shared" si="9"/>
        <v>45</v>
      </c>
      <c r="AB25" s="2">
        <f t="shared" si="10"/>
        <v>250</v>
      </c>
      <c r="AC25" s="2">
        <f t="shared" si="11"/>
        <v>750</v>
      </c>
      <c r="AD25" s="2">
        <f t="shared" si="0"/>
        <v>10000</v>
      </c>
      <c r="AE25" s="13">
        <f t="shared" si="14"/>
        <v>100.59659252072981</v>
      </c>
      <c r="AF25" s="10">
        <f t="shared" si="15"/>
        <v>0.99099099099099097</v>
      </c>
      <c r="AG25" s="10">
        <f t="shared" si="16"/>
        <v>5000.003197597598</v>
      </c>
      <c r="AH25" s="10">
        <f t="shared" si="17"/>
        <v>128000.00000000001</v>
      </c>
      <c r="AI25" s="10">
        <f t="shared" si="18"/>
        <v>495495.4954954955</v>
      </c>
      <c r="AJ25" s="10">
        <f t="shared" si="19"/>
        <v>310000</v>
      </c>
      <c r="AK25" s="10">
        <f t="shared" si="20"/>
        <v>45176900000.000008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LOOKUP(BH27,$AY$3:$BA$3,AY8:BA8)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180000</v>
      </c>
      <c r="T26" s="2">
        <f t="shared" si="2"/>
        <v>18000</v>
      </c>
      <c r="U26" s="2">
        <f t="shared" si="3"/>
        <v>2000</v>
      </c>
      <c r="V26" s="2">
        <f t="shared" si="4"/>
        <v>20000</v>
      </c>
      <c r="W26" s="2">
        <f t="shared" si="5"/>
        <v>220000.00000000003</v>
      </c>
      <c r="X26" s="2">
        <f t="shared" si="6"/>
        <v>180000</v>
      </c>
      <c r="Y26" s="2">
        <f t="shared" si="7"/>
        <v>55.000000000000007</v>
      </c>
      <c r="Z26" s="2">
        <f t="shared" si="8"/>
        <v>5500</v>
      </c>
      <c r="AA26" s="2">
        <f t="shared" si="9"/>
        <v>50</v>
      </c>
      <c r="AB26" s="2">
        <f t="shared" si="10"/>
        <v>500</v>
      </c>
      <c r="AC26" s="2">
        <f t="shared" si="11"/>
        <v>250</v>
      </c>
      <c r="AD26" s="2">
        <f t="shared" si="0"/>
        <v>10000</v>
      </c>
      <c r="AE26" s="13">
        <f t="shared" si="14"/>
        <v>97.976218170194016</v>
      </c>
      <c r="AF26" s="10">
        <f t="shared" si="15"/>
        <v>0.98792535675082327</v>
      </c>
      <c r="AG26" s="10">
        <f t="shared" si="16"/>
        <v>5500.0080693743139</v>
      </c>
      <c r="AH26" s="10">
        <f t="shared" si="17"/>
        <v>110000</v>
      </c>
      <c r="AI26" s="10">
        <f t="shared" si="18"/>
        <v>1086717.8924259057</v>
      </c>
      <c r="AJ26" s="10">
        <f t="shared" si="19"/>
        <v>310000</v>
      </c>
      <c r="AK26" s="10">
        <f t="shared" si="20"/>
        <v>45673100000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LOOKUP(BI27,$AY$3:$BA$3,AY9:BA9)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220000.00000000003</v>
      </c>
      <c r="T27" s="2">
        <f t="shared" si="2"/>
        <v>20000</v>
      </c>
      <c r="U27" s="2">
        <f t="shared" si="3"/>
        <v>1800</v>
      </c>
      <c r="V27" s="2">
        <f t="shared" si="4"/>
        <v>20000</v>
      </c>
      <c r="W27" s="2">
        <f t="shared" si="5"/>
        <v>220000.00000000003</v>
      </c>
      <c r="X27" s="2">
        <f t="shared" si="6"/>
        <v>220000.00000000003</v>
      </c>
      <c r="Y27" s="2">
        <f t="shared" si="7"/>
        <v>45</v>
      </c>
      <c r="Z27" s="2">
        <f t="shared" si="8"/>
        <v>5500</v>
      </c>
      <c r="AA27" s="2">
        <f t="shared" si="9"/>
        <v>45</v>
      </c>
      <c r="AB27" s="2">
        <f t="shared" si="10"/>
        <v>500</v>
      </c>
      <c r="AC27" s="2">
        <f t="shared" si="11"/>
        <v>500</v>
      </c>
      <c r="AD27" s="2">
        <f t="shared" si="0"/>
        <v>15000</v>
      </c>
      <c r="AE27" s="13">
        <f t="shared" si="14"/>
        <v>100.02416392926399</v>
      </c>
      <c r="AF27" s="10">
        <f t="shared" si="15"/>
        <v>0.99188458070333629</v>
      </c>
      <c r="AG27" s="10">
        <f t="shared" si="16"/>
        <v>5500.0029047189664</v>
      </c>
      <c r="AH27" s="10">
        <f t="shared" si="17"/>
        <v>130000.00000000001</v>
      </c>
      <c r="AI27" s="10">
        <f t="shared" si="18"/>
        <v>892696.1226330027</v>
      </c>
      <c r="AJ27" s="10">
        <f t="shared" si="19"/>
        <v>330000.00000000006</v>
      </c>
      <c r="AK27" s="10">
        <f t="shared" si="20"/>
        <v>53270700000.000015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LOOKUP(BJ27,$AY$3:$BA$3,AY10:BA10)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27">
        <v>25</v>
      </c>
      <c r="BD27" s="27">
        <v>1</v>
      </c>
      <c r="BE27" s="27">
        <v>3</v>
      </c>
      <c r="BF27" s="27">
        <v>2</v>
      </c>
      <c r="BG27" s="27">
        <v>1</v>
      </c>
      <c r="BH27" s="27">
        <v>2</v>
      </c>
      <c r="BI27" s="27">
        <v>3</v>
      </c>
      <c r="BJ27" s="27">
        <v>3</v>
      </c>
      <c r="BK27" s="27">
        <v>1</v>
      </c>
      <c r="BL27" s="27">
        <v>3</v>
      </c>
      <c r="BM27" s="27">
        <v>1</v>
      </c>
      <c r="BN27" s="27">
        <v>2</v>
      </c>
      <c r="BO27" s="27">
        <v>2</v>
      </c>
      <c r="BP27" s="27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180000</v>
      </c>
      <c r="T28" s="2">
        <f t="shared" si="2"/>
        <v>22000</v>
      </c>
      <c r="U28" s="2">
        <f t="shared" si="3"/>
        <v>2000</v>
      </c>
      <c r="V28" s="2">
        <f t="shared" si="4"/>
        <v>22000</v>
      </c>
      <c r="W28" s="2">
        <f t="shared" si="5"/>
        <v>180000</v>
      </c>
      <c r="X28" s="2">
        <f t="shared" si="6"/>
        <v>180000</v>
      </c>
      <c r="Y28" s="2">
        <f t="shared" si="7"/>
        <v>50</v>
      </c>
      <c r="Z28" s="2">
        <f t="shared" si="8"/>
        <v>4500</v>
      </c>
      <c r="AA28" s="2">
        <f t="shared" si="9"/>
        <v>50</v>
      </c>
      <c r="AB28" s="2">
        <f t="shared" si="10"/>
        <v>750</v>
      </c>
      <c r="AC28" s="2">
        <f t="shared" si="11"/>
        <v>750</v>
      </c>
      <c r="AD28" s="2">
        <f t="shared" si="0"/>
        <v>15000</v>
      </c>
      <c r="AE28" s="13">
        <f t="shared" si="14"/>
        <v>97.268321151571968</v>
      </c>
      <c r="AF28" s="10">
        <f t="shared" si="15"/>
        <v>0.98901098901098905</v>
      </c>
      <c r="AG28" s="10">
        <f t="shared" si="16"/>
        <v>4500.0021313797315</v>
      </c>
      <c r="AH28" s="10">
        <f t="shared" si="17"/>
        <v>112000</v>
      </c>
      <c r="AI28" s="10">
        <f t="shared" si="18"/>
        <v>1483516.4835164836</v>
      </c>
      <c r="AJ28" s="10">
        <f t="shared" si="19"/>
        <v>270000</v>
      </c>
      <c r="AK28" s="10">
        <f t="shared" si="20"/>
        <v>44584100000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LOOKUP(BK27,$AY$3:$BA$3,AY11:BA11)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200000</v>
      </c>
      <c r="T29" s="2">
        <f t="shared" si="2"/>
        <v>18000</v>
      </c>
      <c r="U29" s="2">
        <f t="shared" si="3"/>
        <v>2200</v>
      </c>
      <c r="V29" s="2">
        <f t="shared" si="4"/>
        <v>18000</v>
      </c>
      <c r="W29" s="2">
        <f t="shared" si="5"/>
        <v>200000</v>
      </c>
      <c r="X29" s="2">
        <f t="shared" si="6"/>
        <v>200000</v>
      </c>
      <c r="Y29" s="2">
        <f t="shared" si="7"/>
        <v>55.000000000000007</v>
      </c>
      <c r="Z29" s="2">
        <f t="shared" si="8"/>
        <v>5000</v>
      </c>
      <c r="AA29" s="2">
        <f t="shared" si="9"/>
        <v>55.000000000000007</v>
      </c>
      <c r="AB29" s="2">
        <f t="shared" si="10"/>
        <v>250</v>
      </c>
      <c r="AC29" s="2">
        <f t="shared" si="11"/>
        <v>250</v>
      </c>
      <c r="AD29" s="2">
        <f t="shared" si="0"/>
        <v>15000</v>
      </c>
      <c r="AE29" s="13">
        <f t="shared" si="14"/>
        <v>96.436238057641631</v>
      </c>
      <c r="AF29" s="10">
        <f t="shared" si="15"/>
        <v>0.98911968348170132</v>
      </c>
      <c r="AG29" s="10">
        <f t="shared" si="16"/>
        <v>5000.0053802835473</v>
      </c>
      <c r="AH29" s="10">
        <f t="shared" si="17"/>
        <v>118000</v>
      </c>
      <c r="AI29" s="10">
        <f t="shared" si="18"/>
        <v>544015.82591493567</v>
      </c>
      <c r="AJ29" s="10">
        <f t="shared" si="19"/>
        <v>300000</v>
      </c>
      <c r="AK29" s="10">
        <f t="shared" si="20"/>
        <v>41170490000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LOOKUP(BL27,$AY$3:$BA$3,AY12:BA12)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220000.00000000003</v>
      </c>
      <c r="T30" s="2">
        <f t="shared" si="2"/>
        <v>20000</v>
      </c>
      <c r="U30" s="2">
        <f t="shared" si="3"/>
        <v>2000</v>
      </c>
      <c r="V30" s="2">
        <f t="shared" si="4"/>
        <v>20000</v>
      </c>
      <c r="W30" s="2">
        <f t="shared" si="5"/>
        <v>180000</v>
      </c>
      <c r="X30" s="2">
        <f t="shared" si="6"/>
        <v>180000</v>
      </c>
      <c r="Y30" s="2">
        <f t="shared" si="7"/>
        <v>55.000000000000007</v>
      </c>
      <c r="Z30" s="2">
        <f t="shared" si="8"/>
        <v>5000</v>
      </c>
      <c r="AA30" s="2">
        <f t="shared" si="9"/>
        <v>55.000000000000007</v>
      </c>
      <c r="AB30" s="2">
        <f t="shared" si="10"/>
        <v>250</v>
      </c>
      <c r="AC30" s="2">
        <f t="shared" si="11"/>
        <v>750</v>
      </c>
      <c r="AD30" s="2">
        <f t="shared" si="0"/>
        <v>15000</v>
      </c>
      <c r="AE30" s="13">
        <f t="shared" si="14"/>
        <v>96.532799825533957</v>
      </c>
      <c r="AF30" s="10">
        <f t="shared" si="15"/>
        <v>0.99188458070333629</v>
      </c>
      <c r="AG30" s="10">
        <f t="shared" si="16"/>
        <v>5000.0019364793106</v>
      </c>
      <c r="AH30" s="10">
        <f t="shared" si="17"/>
        <v>110000</v>
      </c>
      <c r="AI30" s="10">
        <f t="shared" si="18"/>
        <v>446348.06131650135</v>
      </c>
      <c r="AJ30" s="10">
        <f t="shared" si="19"/>
        <v>270000</v>
      </c>
      <c r="AK30" s="10">
        <f t="shared" si="20"/>
        <v>34945900000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LOOKUP(BM27,$AY$3:$BA$3,AY13:BA13)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180000</v>
      </c>
      <c r="T31" s="2">
        <f t="shared" si="2"/>
        <v>22000</v>
      </c>
      <c r="U31" s="2">
        <f t="shared" si="3"/>
        <v>2200</v>
      </c>
      <c r="V31" s="2">
        <f t="shared" si="4"/>
        <v>22000</v>
      </c>
      <c r="W31" s="2">
        <f t="shared" si="5"/>
        <v>200000</v>
      </c>
      <c r="X31" s="2">
        <f t="shared" si="6"/>
        <v>200000</v>
      </c>
      <c r="Y31" s="2">
        <f t="shared" si="7"/>
        <v>45</v>
      </c>
      <c r="Z31" s="2">
        <f t="shared" si="8"/>
        <v>5500</v>
      </c>
      <c r="AA31" s="2">
        <f t="shared" si="9"/>
        <v>45</v>
      </c>
      <c r="AB31" s="2">
        <f t="shared" si="10"/>
        <v>500</v>
      </c>
      <c r="AC31" s="2">
        <f t="shared" si="11"/>
        <v>250</v>
      </c>
      <c r="AD31" s="2">
        <f t="shared" si="0"/>
        <v>15000</v>
      </c>
      <c r="AE31" s="13">
        <f t="shared" si="14"/>
        <v>99.852841844795321</v>
      </c>
      <c r="AF31" s="10">
        <f t="shared" si="15"/>
        <v>0.98901098901098905</v>
      </c>
      <c r="AG31" s="10">
        <f t="shared" si="16"/>
        <v>5500.0063941391945</v>
      </c>
      <c r="AH31" s="10">
        <f t="shared" si="17"/>
        <v>122000</v>
      </c>
      <c r="AI31" s="10">
        <f t="shared" si="18"/>
        <v>989010.98901098897</v>
      </c>
      <c r="AJ31" s="10">
        <f t="shared" si="19"/>
        <v>300000</v>
      </c>
      <c r="AK31" s="10">
        <f t="shared" si="20"/>
        <v>46113990000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LOOKUP(BN27,$AY$3:$BA$3,AY14:BA14)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200000</v>
      </c>
      <c r="T32" s="2">
        <f t="shared" si="2"/>
        <v>18000</v>
      </c>
      <c r="U32" s="2">
        <f t="shared" si="3"/>
        <v>1800</v>
      </c>
      <c r="V32" s="2">
        <f t="shared" si="4"/>
        <v>18000</v>
      </c>
      <c r="W32" s="2">
        <f t="shared" si="5"/>
        <v>220000.00000000003</v>
      </c>
      <c r="X32" s="2">
        <f t="shared" si="6"/>
        <v>220000.00000000003</v>
      </c>
      <c r="Y32" s="2">
        <f t="shared" si="7"/>
        <v>50</v>
      </c>
      <c r="Z32" s="2">
        <f t="shared" si="8"/>
        <v>4500</v>
      </c>
      <c r="AA32" s="2">
        <f t="shared" si="9"/>
        <v>50</v>
      </c>
      <c r="AB32" s="2">
        <f t="shared" si="10"/>
        <v>750</v>
      </c>
      <c r="AC32" s="2">
        <f t="shared" si="11"/>
        <v>500</v>
      </c>
      <c r="AD32" s="2">
        <f t="shared" si="0"/>
        <v>15000</v>
      </c>
      <c r="AE32" s="13">
        <f t="shared" si="14"/>
        <v>97.16191879628316</v>
      </c>
      <c r="AF32" s="10">
        <f t="shared" si="15"/>
        <v>0.98911968348170132</v>
      </c>
      <c r="AG32" s="10">
        <f t="shared" si="16"/>
        <v>4500.0026901417741</v>
      </c>
      <c r="AH32" s="10">
        <f t="shared" si="17"/>
        <v>128000.00000000001</v>
      </c>
      <c r="AI32" s="10">
        <f t="shared" si="18"/>
        <v>1632047.477744807</v>
      </c>
      <c r="AJ32" s="10">
        <f t="shared" si="19"/>
        <v>330000.00000000006</v>
      </c>
      <c r="AK32" s="10">
        <f t="shared" si="20"/>
        <v>59437900000.000015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LOOKUP(BO27,$AY$3:$BA$3,AY15:BA15)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220000.00000000003</v>
      </c>
      <c r="T33" s="2">
        <f t="shared" si="2"/>
        <v>22000</v>
      </c>
      <c r="U33" s="2">
        <f t="shared" si="3"/>
        <v>2200</v>
      </c>
      <c r="V33" s="2">
        <f t="shared" si="4"/>
        <v>20000</v>
      </c>
      <c r="W33" s="2">
        <f t="shared" si="5"/>
        <v>220000.00000000003</v>
      </c>
      <c r="X33" s="2">
        <f t="shared" si="6"/>
        <v>200000</v>
      </c>
      <c r="Y33" s="2">
        <f t="shared" si="7"/>
        <v>50</v>
      </c>
      <c r="Z33" s="2">
        <f t="shared" si="8"/>
        <v>4500</v>
      </c>
      <c r="AA33" s="2">
        <f t="shared" si="9"/>
        <v>50</v>
      </c>
      <c r="AB33" s="2">
        <f t="shared" si="10"/>
        <v>250</v>
      </c>
      <c r="AC33" s="2">
        <f t="shared" si="11"/>
        <v>250</v>
      </c>
      <c r="AD33" s="2">
        <f t="shared" si="0"/>
        <v>15000</v>
      </c>
      <c r="AE33" s="13">
        <f t="shared" si="14"/>
        <v>98.36387069418538</v>
      </c>
      <c r="AF33" s="10">
        <f t="shared" si="15"/>
        <v>0.99188458070333629</v>
      </c>
      <c r="AG33" s="10">
        <f t="shared" si="16"/>
        <v>4500.0063427712657</v>
      </c>
      <c r="AH33" s="10">
        <f t="shared" si="17"/>
        <v>120000</v>
      </c>
      <c r="AI33" s="10">
        <f t="shared" si="18"/>
        <v>446348.06131650135</v>
      </c>
      <c r="AJ33" s="10">
        <f t="shared" si="19"/>
        <v>320000</v>
      </c>
      <c r="AK33" s="10">
        <f t="shared" si="20"/>
        <v>43922000000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LOOKUP(BP27,$AY$3:$BA$3,AY16:BA16)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180000</v>
      </c>
      <c r="T34" s="2">
        <f t="shared" si="2"/>
        <v>18000</v>
      </c>
      <c r="U34" s="2">
        <f t="shared" si="3"/>
        <v>1800</v>
      </c>
      <c r="V34" s="2">
        <f t="shared" si="4"/>
        <v>22000</v>
      </c>
      <c r="W34" s="2">
        <f t="shared" si="5"/>
        <v>180000</v>
      </c>
      <c r="X34" s="2">
        <f t="shared" si="6"/>
        <v>220000.00000000003</v>
      </c>
      <c r="Y34" s="2">
        <f t="shared" si="7"/>
        <v>55.000000000000007</v>
      </c>
      <c r="Z34" s="2">
        <f t="shared" si="8"/>
        <v>5000</v>
      </c>
      <c r="AA34" s="2">
        <f t="shared" si="9"/>
        <v>55.000000000000007</v>
      </c>
      <c r="AB34" s="2">
        <f t="shared" si="10"/>
        <v>500</v>
      </c>
      <c r="AC34" s="2">
        <f t="shared" si="11"/>
        <v>500</v>
      </c>
      <c r="AD34" s="2">
        <f t="shared" si="0"/>
        <v>15000</v>
      </c>
      <c r="AE34" s="13">
        <f t="shared" si="14"/>
        <v>96.332185605220772</v>
      </c>
      <c r="AF34" s="10">
        <f t="shared" si="15"/>
        <v>0.98901098901098905</v>
      </c>
      <c r="AG34" s="10">
        <f t="shared" si="16"/>
        <v>5000.0026637362635</v>
      </c>
      <c r="AH34" s="10">
        <f t="shared" si="17"/>
        <v>132000</v>
      </c>
      <c r="AI34" s="10">
        <f t="shared" si="18"/>
        <v>989010.98901098897</v>
      </c>
      <c r="AJ34" s="10">
        <f t="shared" si="19"/>
        <v>290000</v>
      </c>
      <c r="AK34" s="10">
        <f t="shared" si="20"/>
        <v>49908210000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200000</v>
      </c>
      <c r="T35" s="2">
        <f t="shared" si="2"/>
        <v>20000</v>
      </c>
      <c r="U35" s="2">
        <f t="shared" si="3"/>
        <v>2000</v>
      </c>
      <c r="V35" s="2">
        <f t="shared" si="4"/>
        <v>18000</v>
      </c>
      <c r="W35" s="2">
        <f t="shared" si="5"/>
        <v>200000</v>
      </c>
      <c r="X35" s="2">
        <f t="shared" si="6"/>
        <v>180000</v>
      </c>
      <c r="Y35" s="2">
        <f t="shared" si="7"/>
        <v>45</v>
      </c>
      <c r="Z35" s="2">
        <f t="shared" si="8"/>
        <v>5500</v>
      </c>
      <c r="AA35" s="2">
        <f t="shared" si="9"/>
        <v>45</v>
      </c>
      <c r="AB35" s="2">
        <f t="shared" si="10"/>
        <v>750</v>
      </c>
      <c r="AC35" s="2">
        <f t="shared" si="11"/>
        <v>750</v>
      </c>
      <c r="AD35" s="2">
        <f t="shared" si="0"/>
        <v>15000</v>
      </c>
      <c r="AE35" s="13">
        <f t="shared" si="14"/>
        <v>98.924396023962984</v>
      </c>
      <c r="AF35" s="10">
        <f t="shared" si="15"/>
        <v>0.98911968348170132</v>
      </c>
      <c r="AG35" s="10">
        <f t="shared" si="16"/>
        <v>5500.0019712056273</v>
      </c>
      <c r="AH35" s="10">
        <f t="shared" si="17"/>
        <v>108000</v>
      </c>
      <c r="AI35" s="10">
        <f t="shared" si="18"/>
        <v>1632047.477744807</v>
      </c>
      <c r="AJ35" s="10">
        <f t="shared" si="19"/>
        <v>290000</v>
      </c>
      <c r="AK35" s="10">
        <f t="shared" si="20"/>
        <v>44770410000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220000.00000000003</v>
      </c>
      <c r="T36" s="2">
        <f t="shared" si="2"/>
        <v>18000</v>
      </c>
      <c r="U36" s="2">
        <f t="shared" si="3"/>
        <v>2000</v>
      </c>
      <c r="V36" s="2">
        <f t="shared" si="4"/>
        <v>22000</v>
      </c>
      <c r="W36" s="2">
        <f t="shared" si="5"/>
        <v>200000</v>
      </c>
      <c r="X36" s="2">
        <f t="shared" si="6"/>
        <v>220000.00000000003</v>
      </c>
      <c r="Y36" s="2">
        <f t="shared" si="7"/>
        <v>45</v>
      </c>
      <c r="Z36" s="2">
        <f t="shared" si="8"/>
        <v>5000</v>
      </c>
      <c r="AA36" s="2">
        <f t="shared" si="9"/>
        <v>50</v>
      </c>
      <c r="AB36" s="2">
        <f t="shared" si="10"/>
        <v>750</v>
      </c>
      <c r="AC36" s="2">
        <f t="shared" si="11"/>
        <v>250</v>
      </c>
      <c r="AD36" s="2">
        <f t="shared" si="0"/>
        <v>15000</v>
      </c>
      <c r="AE36" s="13">
        <f t="shared" si="14"/>
        <v>97.36255810436748</v>
      </c>
      <c r="AF36" s="10">
        <f t="shared" si="15"/>
        <v>0.99188458070333629</v>
      </c>
      <c r="AG36" s="10">
        <f t="shared" si="16"/>
        <v>5000.005276104599</v>
      </c>
      <c r="AH36" s="10">
        <f t="shared" si="17"/>
        <v>132000</v>
      </c>
      <c r="AI36" s="10">
        <f t="shared" si="18"/>
        <v>1339044.183949504</v>
      </c>
      <c r="AJ36" s="10">
        <f t="shared" si="19"/>
        <v>310000</v>
      </c>
      <c r="AK36" s="10">
        <f t="shared" si="20"/>
        <v>55857390000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180000</v>
      </c>
      <c r="T37" s="2">
        <f t="shared" si="2"/>
        <v>20000</v>
      </c>
      <c r="U37" s="2">
        <f t="shared" si="3"/>
        <v>2200</v>
      </c>
      <c r="V37" s="2">
        <f t="shared" si="4"/>
        <v>18000</v>
      </c>
      <c r="W37" s="2">
        <f t="shared" si="5"/>
        <v>220000.00000000003</v>
      </c>
      <c r="X37" s="2">
        <f t="shared" si="6"/>
        <v>180000</v>
      </c>
      <c r="Y37" s="2">
        <f t="shared" si="7"/>
        <v>50</v>
      </c>
      <c r="Z37" s="2">
        <f t="shared" si="8"/>
        <v>5500</v>
      </c>
      <c r="AA37" s="2">
        <f t="shared" si="9"/>
        <v>55.000000000000007</v>
      </c>
      <c r="AB37" s="2">
        <f t="shared" si="10"/>
        <v>250</v>
      </c>
      <c r="AC37" s="2">
        <f t="shared" si="11"/>
        <v>500</v>
      </c>
      <c r="AD37" s="2">
        <f t="shared" si="0"/>
        <v>15000</v>
      </c>
      <c r="AE37" s="13">
        <f t="shared" si="14"/>
        <v>96.217822308410533</v>
      </c>
      <c r="AF37" s="10">
        <f t="shared" si="15"/>
        <v>0.98901098901098905</v>
      </c>
      <c r="AG37" s="10">
        <f t="shared" si="16"/>
        <v>5500.0029304029304</v>
      </c>
      <c r="AH37" s="10">
        <f t="shared" si="17"/>
        <v>108000</v>
      </c>
      <c r="AI37" s="10">
        <f t="shared" si="18"/>
        <v>494505.49450549448</v>
      </c>
      <c r="AJ37" s="10">
        <f t="shared" si="19"/>
        <v>310000</v>
      </c>
      <c r="AK37" s="10">
        <f t="shared" si="20"/>
        <v>38725900000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200000</v>
      </c>
      <c r="T38" s="2">
        <f t="shared" si="2"/>
        <v>22000</v>
      </c>
      <c r="U38" s="2">
        <f t="shared" si="3"/>
        <v>1800</v>
      </c>
      <c r="V38" s="2">
        <f t="shared" si="4"/>
        <v>20000</v>
      </c>
      <c r="W38" s="2">
        <f t="shared" si="5"/>
        <v>180000</v>
      </c>
      <c r="X38" s="2">
        <f t="shared" si="6"/>
        <v>200000</v>
      </c>
      <c r="Y38" s="2">
        <f t="shared" si="7"/>
        <v>55.000000000000007</v>
      </c>
      <c r="Z38" s="2">
        <f t="shared" si="8"/>
        <v>4500</v>
      </c>
      <c r="AA38" s="2">
        <f t="shared" si="9"/>
        <v>45</v>
      </c>
      <c r="AB38" s="2">
        <f t="shared" si="10"/>
        <v>500</v>
      </c>
      <c r="AC38" s="2">
        <f t="shared" si="11"/>
        <v>750</v>
      </c>
      <c r="AD38" s="2">
        <f t="shared" si="0"/>
        <v>15000</v>
      </c>
      <c r="AE38" s="13">
        <f t="shared" si="14"/>
        <v>100.22515804810729</v>
      </c>
      <c r="AF38" s="10">
        <f t="shared" si="15"/>
        <v>0.98911968348170132</v>
      </c>
      <c r="AG38" s="10">
        <f t="shared" si="16"/>
        <v>4500.0021489834044</v>
      </c>
      <c r="AH38" s="10">
        <f t="shared" si="17"/>
        <v>120000</v>
      </c>
      <c r="AI38" s="10">
        <f t="shared" si="18"/>
        <v>1088031.6518298713</v>
      </c>
      <c r="AJ38" s="10">
        <f t="shared" si="19"/>
        <v>280000</v>
      </c>
      <c r="AK38" s="10">
        <f t="shared" si="20"/>
        <v>44622000000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97.909600776888098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</v>
      </c>
      <c r="T3" s="2">
        <f>LOOKUP(D3,$AY$20:$BA$20,$AY$23:$BA$23)</f>
        <v>180000</v>
      </c>
      <c r="U3" s="2">
        <f>LOOKUP(E3,$AY$20:$BA$20,$AY$24:$BA$24)</f>
        <v>18000</v>
      </c>
      <c r="V3" s="2">
        <f>LOOKUP(F3,$AY$20:$BA$20,$AY$25:$BA$25)</f>
        <v>180000</v>
      </c>
      <c r="W3" s="2">
        <f>LOOKUP(G3,$AY$20:$BA$20,$AY$26:$BA$26)</f>
        <v>1800</v>
      </c>
      <c r="X3" s="2">
        <f>LOOKUP(H3,$AY$20:$BA$20,$AY$27:$BA$27)</f>
        <v>1800</v>
      </c>
      <c r="Y3" s="2">
        <f>LOOKUP(I3,$AY$20:$BA$20,$AY$28:$BA$28)</f>
        <v>450</v>
      </c>
      <c r="Z3" s="2">
        <f>LOOKUP(J3,$AY$20:$BA$20,$AY$29:$BA$29)</f>
        <v>45</v>
      </c>
      <c r="AA3" s="2">
        <f>LOOKUP(K3,$AY$20:$BA$20,$AY$30:$BA$30)</f>
        <v>450</v>
      </c>
      <c r="AB3" s="2">
        <f>LOOKUP(L3,$AY$20:$BA$20,$AY$31:$BA$31)</f>
        <v>5000</v>
      </c>
      <c r="AC3" s="2">
        <f>LOOKUP(M3,$AY$20:$BA$20,$AY$32:$BA$32)</f>
        <v>5000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1154.2995067072618</v>
      </c>
      <c r="AF3" s="10">
        <f>S3/(R3+S3)</f>
        <v>9.0909090909090912E-2</v>
      </c>
      <c r="AG3" s="10">
        <f>(((R3*S3)/(R3+S3)+T3)/AC3/AD3)+Z3</f>
        <v>45.007265454545454</v>
      </c>
      <c r="AH3" s="10">
        <f>V3+X3*0.5</f>
        <v>180900</v>
      </c>
      <c r="AI3" s="10">
        <f>(R3*S3)*AB3/(R3+S3)</f>
        <v>8181818.1818181816</v>
      </c>
      <c r="AJ3" s="10">
        <f>W3+X3*0.5</f>
        <v>2700</v>
      </c>
      <c r="AK3" s="10">
        <f>(AH3+AJ3)*(1+AB3)*Y3+AH3*AJ3</f>
        <v>413671050000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</v>
      </c>
      <c r="Z4" s="2">
        <f t="shared" ref="Z4:Z38" si="8">LOOKUP(J4,$AY$20:$BA$20,$AY$29:$BA$29)</f>
        <v>50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10000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1255.1636438582395</v>
      </c>
      <c r="AF4" s="10">
        <f>S4/(R4+S4)</f>
        <v>9.0909090909090912E-2</v>
      </c>
      <c r="AG4" s="10">
        <f>(((R4*S4)/(R4+S4)+T4)/AC4/AD4)+Z4</f>
        <v>50.004036363636367</v>
      </c>
      <c r="AH4" s="10">
        <f>V4+X4*0.5</f>
        <v>201000</v>
      </c>
      <c r="AI4" s="10">
        <f>(R4*S4)*AB4/(R4+S4)</f>
        <v>18181818.181818184</v>
      </c>
      <c r="AJ4" s="10">
        <f>W4+X4*0.5</f>
        <v>3000</v>
      </c>
      <c r="AK4" s="10">
        <f>(AH4+AJ4)*(1+AB4)*Y4+AH4*AJ4</f>
        <v>1020705000000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56514533.146755606</v>
      </c>
      <c r="AQ4" s="22">
        <f>AP4/AO4</f>
        <v>56514533.146755606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</v>
      </c>
      <c r="T5" s="2">
        <f t="shared" si="2"/>
        <v>220000.00000000003</v>
      </c>
      <c r="U5" s="2">
        <f t="shared" si="3"/>
        <v>22000</v>
      </c>
      <c r="V5" s="2">
        <f t="shared" si="4"/>
        <v>220000.00000000003</v>
      </c>
      <c r="W5" s="2">
        <f t="shared" si="5"/>
        <v>2200</v>
      </c>
      <c r="X5" s="2">
        <f t="shared" si="6"/>
        <v>2200</v>
      </c>
      <c r="Y5" s="2">
        <f t="shared" si="7"/>
        <v>550</v>
      </c>
      <c r="Z5" s="2">
        <f t="shared" si="8"/>
        <v>55.000000000000007</v>
      </c>
      <c r="AA5" s="2">
        <f t="shared" si="9"/>
        <v>550</v>
      </c>
      <c r="AB5" s="2">
        <f t="shared" si="10"/>
        <v>15000</v>
      </c>
      <c r="AC5" s="2">
        <f t="shared" si="11"/>
        <v>15000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1351.5489339008568</v>
      </c>
      <c r="AF5" s="10">
        <f t="shared" ref="AF5:AF38" si="15">S5/(R5+S5)</f>
        <v>9.0909090909090912E-2</v>
      </c>
      <c r="AG5" s="10">
        <f t="shared" ref="AG5:AG38" si="16">(((R5*S5)/(R5+S5)+T5)/AC5/AD5)+Z5</f>
        <v>55.002960000000009</v>
      </c>
      <c r="AH5" s="10">
        <f t="shared" ref="AH5:AH38" si="17">V5+X5*0.5</f>
        <v>221100.00000000003</v>
      </c>
      <c r="AI5" s="10">
        <f t="shared" ref="AI5:AI38" si="18">(R5*S5)*AB5/(R5+S5)</f>
        <v>30000000</v>
      </c>
      <c r="AJ5" s="10">
        <f t="shared" ref="AJ5:AJ38" si="19">W5+X5*0.5</f>
        <v>3300</v>
      </c>
      <c r="AK5" s="10">
        <f t="shared" ref="AK5:AK38" si="20">(AH5+AJ5)*(1+AB5)*Y5+AH5*AJ5</f>
        <v>1852153050000.0002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315255.50650403649</v>
      </c>
      <c r="AQ5" s="25">
        <f>AP5/AO5</f>
        <v>9007.3001858296138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</v>
      </c>
      <c r="T6" s="2">
        <f t="shared" si="2"/>
        <v>180000</v>
      </c>
      <c r="U6" s="2">
        <f t="shared" si="3"/>
        <v>18000</v>
      </c>
      <c r="V6" s="2">
        <f t="shared" si="4"/>
        <v>200000</v>
      </c>
      <c r="W6" s="2">
        <f t="shared" si="5"/>
        <v>2000</v>
      </c>
      <c r="X6" s="2">
        <f t="shared" si="6"/>
        <v>2000</v>
      </c>
      <c r="Y6" s="2">
        <f t="shared" si="7"/>
        <v>500</v>
      </c>
      <c r="Z6" s="2">
        <f t="shared" si="8"/>
        <v>55.000000000000007</v>
      </c>
      <c r="AA6" s="2">
        <f t="shared" si="9"/>
        <v>550</v>
      </c>
      <c r="AB6" s="2">
        <f t="shared" si="10"/>
        <v>15000</v>
      </c>
      <c r="AC6" s="2">
        <f t="shared" si="11"/>
        <v>15000</v>
      </c>
      <c r="AD6" s="2">
        <f t="shared" si="0"/>
        <v>5000</v>
      </c>
      <c r="AE6" s="13">
        <f t="shared" si="14"/>
        <v>1112.9219727544655</v>
      </c>
      <c r="AF6" s="10">
        <f t="shared" si="15"/>
        <v>9.0909090909090912E-2</v>
      </c>
      <c r="AG6" s="10">
        <f t="shared" si="16"/>
        <v>55.002421818181823</v>
      </c>
      <c r="AH6" s="10">
        <f t="shared" si="17"/>
        <v>201000</v>
      </c>
      <c r="AI6" s="10">
        <f t="shared" si="18"/>
        <v>24545454.545454547</v>
      </c>
      <c r="AJ6" s="10">
        <f t="shared" si="19"/>
        <v>3000</v>
      </c>
      <c r="AK6" s="10">
        <f t="shared" si="20"/>
        <v>1530705000000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56829788.653259642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</v>
      </c>
      <c r="T7" s="2">
        <f t="shared" si="2"/>
        <v>200000</v>
      </c>
      <c r="U7" s="2">
        <f t="shared" si="3"/>
        <v>20000</v>
      </c>
      <c r="V7" s="2">
        <f t="shared" si="4"/>
        <v>220000.00000000003</v>
      </c>
      <c r="W7" s="2">
        <f t="shared" si="5"/>
        <v>2200</v>
      </c>
      <c r="X7" s="2">
        <f t="shared" si="6"/>
        <v>2200</v>
      </c>
      <c r="Y7" s="2">
        <f t="shared" si="7"/>
        <v>550</v>
      </c>
      <c r="Z7" s="2">
        <f t="shared" si="8"/>
        <v>45</v>
      </c>
      <c r="AA7" s="2">
        <f t="shared" si="9"/>
        <v>450</v>
      </c>
      <c r="AB7" s="2">
        <f t="shared" si="10"/>
        <v>5000</v>
      </c>
      <c r="AC7" s="2">
        <f t="shared" si="11"/>
        <v>5000</v>
      </c>
      <c r="AD7" s="2">
        <f t="shared" si="0"/>
        <v>5000</v>
      </c>
      <c r="AE7" s="13">
        <f t="shared" si="14"/>
        <v>1284.6549389472673</v>
      </c>
      <c r="AF7" s="10">
        <f t="shared" si="15"/>
        <v>9.0909090909090912E-2</v>
      </c>
      <c r="AG7" s="10">
        <f t="shared" si="16"/>
        <v>45.008072727272726</v>
      </c>
      <c r="AH7" s="10">
        <f t="shared" si="17"/>
        <v>221100.00000000003</v>
      </c>
      <c r="AI7" s="10">
        <f t="shared" si="18"/>
        <v>9090909.0909090918</v>
      </c>
      <c r="AJ7" s="10">
        <f t="shared" si="19"/>
        <v>3300</v>
      </c>
      <c r="AK7" s="10">
        <f t="shared" si="20"/>
        <v>617953050000.00012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</v>
      </c>
      <c r="T8" s="2">
        <f t="shared" si="2"/>
        <v>220000.00000000003</v>
      </c>
      <c r="U8" s="2">
        <f t="shared" si="3"/>
        <v>22000</v>
      </c>
      <c r="V8" s="2">
        <f t="shared" si="4"/>
        <v>180000</v>
      </c>
      <c r="W8" s="2">
        <f t="shared" si="5"/>
        <v>1800</v>
      </c>
      <c r="X8" s="2">
        <f t="shared" si="6"/>
        <v>1800</v>
      </c>
      <c r="Y8" s="2">
        <f t="shared" si="7"/>
        <v>450</v>
      </c>
      <c r="Z8" s="2">
        <f t="shared" si="8"/>
        <v>50</v>
      </c>
      <c r="AA8" s="2">
        <f t="shared" si="9"/>
        <v>500</v>
      </c>
      <c r="AB8" s="2">
        <f t="shared" si="10"/>
        <v>10000</v>
      </c>
      <c r="AC8" s="2">
        <f t="shared" si="11"/>
        <v>10000</v>
      </c>
      <c r="AD8" s="2">
        <f t="shared" si="0"/>
        <v>5000</v>
      </c>
      <c r="AE8" s="13">
        <f t="shared" si="14"/>
        <v>1368.1052988051079</v>
      </c>
      <c r="AF8" s="10">
        <f t="shared" si="15"/>
        <v>9.0909090909090912E-2</v>
      </c>
      <c r="AG8" s="10">
        <f t="shared" si="16"/>
        <v>50.004440000000002</v>
      </c>
      <c r="AH8" s="10">
        <f t="shared" si="17"/>
        <v>180900</v>
      </c>
      <c r="AI8" s="10">
        <f t="shared" si="18"/>
        <v>20000000</v>
      </c>
      <c r="AJ8" s="10">
        <f t="shared" si="19"/>
        <v>2700</v>
      </c>
      <c r="AK8" s="10">
        <f t="shared" si="20"/>
        <v>826771050000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</v>
      </c>
      <c r="T9" s="2">
        <f t="shared" si="2"/>
        <v>200000</v>
      </c>
      <c r="U9" s="2">
        <f t="shared" si="3"/>
        <v>22000</v>
      </c>
      <c r="V9" s="2">
        <f t="shared" si="4"/>
        <v>180000</v>
      </c>
      <c r="W9" s="2">
        <f t="shared" si="5"/>
        <v>2000</v>
      </c>
      <c r="X9" s="2">
        <f t="shared" si="6"/>
        <v>2200</v>
      </c>
      <c r="Y9" s="2">
        <f t="shared" si="7"/>
        <v>550</v>
      </c>
      <c r="Z9" s="2">
        <f t="shared" si="8"/>
        <v>45</v>
      </c>
      <c r="AA9" s="2">
        <f t="shared" si="9"/>
        <v>500</v>
      </c>
      <c r="AB9" s="2">
        <f t="shared" si="10"/>
        <v>10000</v>
      </c>
      <c r="AC9" s="2">
        <f t="shared" si="11"/>
        <v>15000</v>
      </c>
      <c r="AD9" s="2">
        <f t="shared" si="0"/>
        <v>5000</v>
      </c>
      <c r="AE9" s="13">
        <f t="shared" si="14"/>
        <v>1165.418583250578</v>
      </c>
      <c r="AF9" s="10">
        <f t="shared" si="15"/>
        <v>9.0909090909090912E-2</v>
      </c>
      <c r="AG9" s="10">
        <f t="shared" si="16"/>
        <v>45.002688484848484</v>
      </c>
      <c r="AH9" s="10">
        <f t="shared" si="17"/>
        <v>181100</v>
      </c>
      <c r="AI9" s="10">
        <f t="shared" si="18"/>
        <v>16363636.363636363</v>
      </c>
      <c r="AJ9" s="10">
        <f t="shared" si="19"/>
        <v>3100</v>
      </c>
      <c r="AK9" s="10">
        <f t="shared" si="20"/>
        <v>1013762720000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</v>
      </c>
      <c r="T10" s="2">
        <f t="shared" si="2"/>
        <v>220000.00000000003</v>
      </c>
      <c r="U10" s="2">
        <f t="shared" si="3"/>
        <v>18000</v>
      </c>
      <c r="V10" s="2">
        <f t="shared" si="4"/>
        <v>200000</v>
      </c>
      <c r="W10" s="2">
        <f t="shared" si="5"/>
        <v>2200</v>
      </c>
      <c r="X10" s="2">
        <f t="shared" si="6"/>
        <v>1800</v>
      </c>
      <c r="Y10" s="2">
        <f t="shared" si="7"/>
        <v>450</v>
      </c>
      <c r="Z10" s="2">
        <f t="shared" si="8"/>
        <v>50</v>
      </c>
      <c r="AA10" s="2">
        <f t="shared" si="9"/>
        <v>550</v>
      </c>
      <c r="AB10" s="2">
        <f t="shared" si="10"/>
        <v>15000</v>
      </c>
      <c r="AC10" s="2">
        <f t="shared" si="11"/>
        <v>5000</v>
      </c>
      <c r="AD10" s="2">
        <f t="shared" si="0"/>
        <v>5000</v>
      </c>
      <c r="AE10" s="13">
        <f t="shared" si="14"/>
        <v>1256.2970121137334</v>
      </c>
      <c r="AF10" s="10">
        <f t="shared" si="15"/>
        <v>9.0909090909090912E-2</v>
      </c>
      <c r="AG10" s="10">
        <f t="shared" si="16"/>
        <v>50.008872727272724</v>
      </c>
      <c r="AH10" s="10">
        <f t="shared" si="17"/>
        <v>200900</v>
      </c>
      <c r="AI10" s="10">
        <f t="shared" si="18"/>
        <v>27272727.272727273</v>
      </c>
      <c r="AJ10" s="10">
        <f t="shared" si="19"/>
        <v>3100</v>
      </c>
      <c r="AK10" s="10">
        <f t="shared" si="20"/>
        <v>1377714590000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</v>
      </c>
      <c r="T11" s="2">
        <f t="shared" si="2"/>
        <v>180000</v>
      </c>
      <c r="U11" s="2">
        <f t="shared" si="3"/>
        <v>20000</v>
      </c>
      <c r="V11" s="2">
        <f t="shared" si="4"/>
        <v>220000.00000000003</v>
      </c>
      <c r="W11" s="2">
        <f t="shared" si="5"/>
        <v>1800</v>
      </c>
      <c r="X11" s="2">
        <f t="shared" si="6"/>
        <v>2000</v>
      </c>
      <c r="Y11" s="2">
        <f t="shared" si="7"/>
        <v>500</v>
      </c>
      <c r="Z11" s="2">
        <f t="shared" si="8"/>
        <v>55.000000000000007</v>
      </c>
      <c r="AA11" s="2">
        <f t="shared" si="9"/>
        <v>450</v>
      </c>
      <c r="AB11" s="2">
        <f t="shared" si="10"/>
        <v>5000</v>
      </c>
      <c r="AC11" s="2">
        <f t="shared" si="11"/>
        <v>10000</v>
      </c>
      <c r="AD11" s="2">
        <f t="shared" si="0"/>
        <v>5000</v>
      </c>
      <c r="AE11" s="13">
        <f t="shared" si="14"/>
        <v>1334.2767503826922</v>
      </c>
      <c r="AF11" s="10">
        <f t="shared" si="15"/>
        <v>9.0909090909090912E-2</v>
      </c>
      <c r="AG11" s="10">
        <f t="shared" si="16"/>
        <v>55.003640000000004</v>
      </c>
      <c r="AH11" s="10">
        <f t="shared" si="17"/>
        <v>221000.00000000003</v>
      </c>
      <c r="AI11" s="10">
        <f t="shared" si="18"/>
        <v>10000000</v>
      </c>
      <c r="AJ11" s="10">
        <f t="shared" si="19"/>
        <v>2800</v>
      </c>
      <c r="AK11" s="10">
        <f t="shared" si="20"/>
        <v>560230700000.00012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</v>
      </c>
      <c r="T12" s="2">
        <f t="shared" si="2"/>
        <v>220000.00000000003</v>
      </c>
      <c r="U12" s="2">
        <f t="shared" si="3"/>
        <v>20000</v>
      </c>
      <c r="V12" s="2">
        <f t="shared" si="4"/>
        <v>180000</v>
      </c>
      <c r="W12" s="2">
        <f t="shared" si="5"/>
        <v>2200</v>
      </c>
      <c r="X12" s="2">
        <f t="shared" si="6"/>
        <v>2000</v>
      </c>
      <c r="Y12" s="2">
        <f t="shared" si="7"/>
        <v>550</v>
      </c>
      <c r="Z12" s="2">
        <f t="shared" si="8"/>
        <v>50</v>
      </c>
      <c r="AA12" s="2">
        <f t="shared" si="9"/>
        <v>450</v>
      </c>
      <c r="AB12" s="2">
        <f t="shared" si="10"/>
        <v>15000</v>
      </c>
      <c r="AC12" s="2">
        <f t="shared" si="11"/>
        <v>10000</v>
      </c>
      <c r="AD12" s="2">
        <f t="shared" si="0"/>
        <v>5000</v>
      </c>
      <c r="AE12" s="13">
        <f t="shared" si="14"/>
        <v>1124.6774376850872</v>
      </c>
      <c r="AF12" s="10">
        <f t="shared" si="15"/>
        <v>9.0909090909090912E-2</v>
      </c>
      <c r="AG12" s="10">
        <f t="shared" si="16"/>
        <v>50.004432727272729</v>
      </c>
      <c r="AH12" s="10">
        <f t="shared" si="17"/>
        <v>181000</v>
      </c>
      <c r="AI12" s="10">
        <f t="shared" si="18"/>
        <v>24545454.545454547</v>
      </c>
      <c r="AJ12" s="10">
        <f t="shared" si="19"/>
        <v>3200</v>
      </c>
      <c r="AK12" s="10">
        <f t="shared" si="20"/>
        <v>1520330510000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</v>
      </c>
      <c r="T13" s="2">
        <f t="shared" si="2"/>
        <v>180000</v>
      </c>
      <c r="U13" s="2">
        <f t="shared" si="3"/>
        <v>22000</v>
      </c>
      <c r="V13" s="2">
        <f t="shared" si="4"/>
        <v>200000</v>
      </c>
      <c r="W13" s="2">
        <f t="shared" si="5"/>
        <v>1800</v>
      </c>
      <c r="X13" s="2">
        <f t="shared" si="6"/>
        <v>2200</v>
      </c>
      <c r="Y13" s="2">
        <f t="shared" si="7"/>
        <v>450</v>
      </c>
      <c r="Z13" s="2">
        <f t="shared" si="8"/>
        <v>55.000000000000007</v>
      </c>
      <c r="AA13" s="2">
        <f t="shared" si="9"/>
        <v>500</v>
      </c>
      <c r="AB13" s="2">
        <f t="shared" si="10"/>
        <v>5000</v>
      </c>
      <c r="AC13" s="2">
        <f t="shared" si="11"/>
        <v>15000</v>
      </c>
      <c r="AD13" s="2">
        <f t="shared" si="0"/>
        <v>5000</v>
      </c>
      <c r="AE13" s="13">
        <f t="shared" si="14"/>
        <v>1218.2119766122207</v>
      </c>
      <c r="AF13" s="10">
        <f t="shared" si="15"/>
        <v>9.0909090909090912E-2</v>
      </c>
      <c r="AG13" s="10">
        <f t="shared" si="16"/>
        <v>55.002424242424247</v>
      </c>
      <c r="AH13" s="10">
        <f t="shared" si="17"/>
        <v>201100</v>
      </c>
      <c r="AI13" s="10">
        <f t="shared" si="18"/>
        <v>9090909.0909090918</v>
      </c>
      <c r="AJ13" s="10">
        <f t="shared" si="19"/>
        <v>2900</v>
      </c>
      <c r="AK13" s="10">
        <f t="shared" si="20"/>
        <v>459674990000</v>
      </c>
      <c r="AL13" s="10">
        <f t="shared" si="21"/>
        <v>450.6</v>
      </c>
      <c r="AM13" s="12"/>
      <c r="AN13" s="26" t="s">
        <v>53</v>
      </c>
      <c r="AO13" s="12">
        <f>10*LOG((AP4-AQ5)/AO6/AQ5)</f>
        <v>22.411937834073687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</v>
      </c>
      <c r="T14" s="2">
        <f t="shared" si="2"/>
        <v>200000</v>
      </c>
      <c r="U14" s="2">
        <f t="shared" si="3"/>
        <v>18000</v>
      </c>
      <c r="V14" s="2">
        <f t="shared" si="4"/>
        <v>220000.00000000003</v>
      </c>
      <c r="W14" s="2">
        <f t="shared" si="5"/>
        <v>2000</v>
      </c>
      <c r="X14" s="2">
        <f t="shared" si="6"/>
        <v>1800</v>
      </c>
      <c r="Y14" s="2">
        <f t="shared" si="7"/>
        <v>500</v>
      </c>
      <c r="Z14" s="2">
        <f t="shared" si="8"/>
        <v>45</v>
      </c>
      <c r="AA14" s="2">
        <f t="shared" si="9"/>
        <v>550</v>
      </c>
      <c r="AB14" s="2">
        <f t="shared" si="10"/>
        <v>10000</v>
      </c>
      <c r="AC14" s="2">
        <f t="shared" si="11"/>
        <v>5000</v>
      </c>
      <c r="AD14" s="2">
        <f t="shared" si="0"/>
        <v>5000</v>
      </c>
      <c r="AE14" s="13">
        <f t="shared" si="14"/>
        <v>1427.1379348463006</v>
      </c>
      <c r="AF14" s="10">
        <f t="shared" si="15"/>
        <v>9.0909090909090912E-2</v>
      </c>
      <c r="AG14" s="10">
        <f t="shared" si="16"/>
        <v>45.00808</v>
      </c>
      <c r="AH14" s="10">
        <f t="shared" si="17"/>
        <v>220900.00000000003</v>
      </c>
      <c r="AI14" s="10">
        <f t="shared" si="18"/>
        <v>20000000</v>
      </c>
      <c r="AJ14" s="10">
        <f t="shared" si="19"/>
        <v>2900</v>
      </c>
      <c r="AK14" s="10">
        <f t="shared" si="20"/>
        <v>1119752510000.0002</v>
      </c>
      <c r="AL14" s="10">
        <f t="shared" si="21"/>
        <v>500.6</v>
      </c>
      <c r="AM14" s="12"/>
      <c r="AN14" s="26" t="s">
        <v>54</v>
      </c>
      <c r="AO14" s="12">
        <f>10*LOG((AP4-AQ5)/AO6)</f>
        <v>61.95788420102155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</v>
      </c>
      <c r="T15" s="2">
        <f t="shared" si="2"/>
        <v>220000.00000000003</v>
      </c>
      <c r="U15" s="2">
        <f t="shared" si="3"/>
        <v>18000</v>
      </c>
      <c r="V15" s="2">
        <f t="shared" si="4"/>
        <v>220000.00000000003</v>
      </c>
      <c r="W15" s="2">
        <f t="shared" si="5"/>
        <v>2000</v>
      </c>
      <c r="X15" s="2">
        <f t="shared" si="6"/>
        <v>1800</v>
      </c>
      <c r="Y15" s="2">
        <f t="shared" si="7"/>
        <v>550</v>
      </c>
      <c r="Z15" s="2">
        <f t="shared" si="8"/>
        <v>55.000000000000007</v>
      </c>
      <c r="AA15" s="2">
        <f t="shared" si="9"/>
        <v>500</v>
      </c>
      <c r="AB15" s="2">
        <f t="shared" si="10"/>
        <v>5000</v>
      </c>
      <c r="AC15" s="2">
        <f t="shared" si="11"/>
        <v>10000</v>
      </c>
      <c r="AD15" s="2">
        <f t="shared" si="0"/>
        <v>10000</v>
      </c>
      <c r="AE15" s="13">
        <f t="shared" si="14"/>
        <v>1218.4812223018721</v>
      </c>
      <c r="AF15" s="10">
        <f t="shared" si="15"/>
        <v>0.1</v>
      </c>
      <c r="AG15" s="10">
        <f t="shared" si="16"/>
        <v>55.002218000000006</v>
      </c>
      <c r="AH15" s="10">
        <f t="shared" si="17"/>
        <v>220900.00000000003</v>
      </c>
      <c r="AI15" s="10">
        <f t="shared" si="18"/>
        <v>9000000</v>
      </c>
      <c r="AJ15" s="10">
        <f t="shared" si="19"/>
        <v>2900</v>
      </c>
      <c r="AK15" s="10">
        <f t="shared" si="20"/>
        <v>616213700000.00012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</v>
      </c>
      <c r="T16" s="2">
        <f t="shared" si="2"/>
        <v>180000</v>
      </c>
      <c r="U16" s="2">
        <f t="shared" si="3"/>
        <v>20000</v>
      </c>
      <c r="V16" s="2">
        <f t="shared" si="4"/>
        <v>180000</v>
      </c>
      <c r="W16" s="2">
        <f t="shared" si="5"/>
        <v>2200</v>
      </c>
      <c r="X16" s="2">
        <f t="shared" si="6"/>
        <v>2000</v>
      </c>
      <c r="Y16" s="2">
        <f t="shared" si="7"/>
        <v>450</v>
      </c>
      <c r="Z16" s="2">
        <f t="shared" si="8"/>
        <v>45</v>
      </c>
      <c r="AA16" s="2">
        <f t="shared" si="9"/>
        <v>550</v>
      </c>
      <c r="AB16" s="2">
        <f t="shared" si="10"/>
        <v>10000</v>
      </c>
      <c r="AC16" s="2">
        <f t="shared" si="11"/>
        <v>15000</v>
      </c>
      <c r="AD16" s="2">
        <f t="shared" si="0"/>
        <v>10000</v>
      </c>
      <c r="AE16" s="13">
        <f t="shared" si="14"/>
        <v>1390.4358838611574</v>
      </c>
      <c r="AF16" s="10">
        <f t="shared" si="15"/>
        <v>9.90990990990991E-2</v>
      </c>
      <c r="AG16" s="10">
        <f t="shared" si="16"/>
        <v>45.001213213213212</v>
      </c>
      <c r="AH16" s="10">
        <f t="shared" si="17"/>
        <v>181000</v>
      </c>
      <c r="AI16" s="10">
        <f t="shared" si="18"/>
        <v>19819819.819819819</v>
      </c>
      <c r="AJ16" s="10">
        <f t="shared" si="19"/>
        <v>3200</v>
      </c>
      <c r="AK16" s="10">
        <f t="shared" si="20"/>
        <v>829562090000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</v>
      </c>
      <c r="T17" s="2">
        <f t="shared" si="2"/>
        <v>200000</v>
      </c>
      <c r="U17" s="2">
        <f t="shared" si="3"/>
        <v>22000</v>
      </c>
      <c r="V17" s="2">
        <f t="shared" si="4"/>
        <v>200000</v>
      </c>
      <c r="W17" s="2">
        <f t="shared" si="5"/>
        <v>1800</v>
      </c>
      <c r="X17" s="2">
        <f t="shared" si="6"/>
        <v>2200</v>
      </c>
      <c r="Y17" s="2">
        <f t="shared" si="7"/>
        <v>500</v>
      </c>
      <c r="Z17" s="2">
        <f t="shared" si="8"/>
        <v>50</v>
      </c>
      <c r="AA17" s="2">
        <f t="shared" si="9"/>
        <v>450</v>
      </c>
      <c r="AB17" s="2">
        <f t="shared" si="10"/>
        <v>15000</v>
      </c>
      <c r="AC17" s="2">
        <f t="shared" si="11"/>
        <v>5000</v>
      </c>
      <c r="AD17" s="2">
        <f t="shared" si="0"/>
        <v>10000</v>
      </c>
      <c r="AE17" s="13">
        <f t="shared" si="14"/>
        <v>1146.3571478787032</v>
      </c>
      <c r="AF17" s="10">
        <f t="shared" si="15"/>
        <v>7.5630252100840331E-2</v>
      </c>
      <c r="AG17" s="10">
        <f t="shared" si="16"/>
        <v>50.004033277310924</v>
      </c>
      <c r="AH17" s="10">
        <f t="shared" si="17"/>
        <v>201100</v>
      </c>
      <c r="AI17" s="10">
        <f t="shared" si="18"/>
        <v>24957983.193277311</v>
      </c>
      <c r="AJ17" s="10">
        <f t="shared" si="19"/>
        <v>2900</v>
      </c>
      <c r="AK17" s="10">
        <f t="shared" si="20"/>
        <v>1530685190000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</v>
      </c>
      <c r="T18" s="2">
        <f t="shared" si="2"/>
        <v>220000.00000000003</v>
      </c>
      <c r="U18" s="2">
        <f t="shared" si="3"/>
        <v>20000</v>
      </c>
      <c r="V18" s="2">
        <f t="shared" si="4"/>
        <v>180000</v>
      </c>
      <c r="W18" s="2">
        <f t="shared" si="5"/>
        <v>1800</v>
      </c>
      <c r="X18" s="2">
        <f t="shared" si="6"/>
        <v>2200</v>
      </c>
      <c r="Y18" s="2">
        <f t="shared" si="7"/>
        <v>500</v>
      </c>
      <c r="Z18" s="2">
        <f t="shared" si="8"/>
        <v>55.000000000000007</v>
      </c>
      <c r="AA18" s="2">
        <f t="shared" si="9"/>
        <v>550</v>
      </c>
      <c r="AB18" s="2">
        <f t="shared" si="10"/>
        <v>10000</v>
      </c>
      <c r="AC18" s="2">
        <f t="shared" si="11"/>
        <v>5000</v>
      </c>
      <c r="AD18" s="2">
        <f t="shared" si="0"/>
        <v>10000</v>
      </c>
      <c r="AE18" s="13">
        <f t="shared" si="14"/>
        <v>1215.5131187877935</v>
      </c>
      <c r="AF18" s="10">
        <f t="shared" si="15"/>
        <v>0.1</v>
      </c>
      <c r="AG18" s="10">
        <f t="shared" si="16"/>
        <v>55.004436000000005</v>
      </c>
      <c r="AH18" s="10">
        <f t="shared" si="17"/>
        <v>181100</v>
      </c>
      <c r="AI18" s="10">
        <f t="shared" si="18"/>
        <v>18000000</v>
      </c>
      <c r="AJ18" s="10">
        <f t="shared" si="19"/>
        <v>2900</v>
      </c>
      <c r="AK18" s="10">
        <f t="shared" si="20"/>
        <v>920617190000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</v>
      </c>
      <c r="T19" s="2">
        <f t="shared" si="2"/>
        <v>180000</v>
      </c>
      <c r="U19" s="2">
        <f t="shared" si="3"/>
        <v>22000</v>
      </c>
      <c r="V19" s="2">
        <f t="shared" si="4"/>
        <v>200000</v>
      </c>
      <c r="W19" s="2">
        <f t="shared" si="5"/>
        <v>2000</v>
      </c>
      <c r="X19" s="2">
        <f t="shared" si="6"/>
        <v>1800</v>
      </c>
      <c r="Y19" s="2">
        <f t="shared" si="7"/>
        <v>550</v>
      </c>
      <c r="Z19" s="2">
        <f t="shared" si="8"/>
        <v>45</v>
      </c>
      <c r="AA19" s="2">
        <f t="shared" si="9"/>
        <v>450</v>
      </c>
      <c r="AB19" s="2">
        <f t="shared" si="10"/>
        <v>15000</v>
      </c>
      <c r="AC19" s="2">
        <f t="shared" si="11"/>
        <v>10000</v>
      </c>
      <c r="AD19" s="2">
        <f t="shared" si="0"/>
        <v>10000</v>
      </c>
      <c r="AE19" s="13">
        <f t="shared" si="14"/>
        <v>1397.699660888579</v>
      </c>
      <c r="AF19" s="10">
        <f t="shared" si="15"/>
        <v>9.90990990990991E-2</v>
      </c>
      <c r="AG19" s="10">
        <f t="shared" si="16"/>
        <v>45.001819819819822</v>
      </c>
      <c r="AH19" s="10">
        <f t="shared" si="17"/>
        <v>200900</v>
      </c>
      <c r="AI19" s="10">
        <f t="shared" si="18"/>
        <v>29729729.729729731</v>
      </c>
      <c r="AJ19" s="10">
        <f t="shared" si="19"/>
        <v>2900</v>
      </c>
      <c r="AK19" s="10">
        <f t="shared" si="20"/>
        <v>1682044700000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</v>
      </c>
      <c r="T20" s="2">
        <f t="shared" si="2"/>
        <v>200000</v>
      </c>
      <c r="U20" s="2">
        <f t="shared" si="3"/>
        <v>18000</v>
      </c>
      <c r="V20" s="2">
        <f t="shared" si="4"/>
        <v>220000.00000000003</v>
      </c>
      <c r="W20" s="2">
        <f t="shared" si="5"/>
        <v>2200</v>
      </c>
      <c r="X20" s="2">
        <f t="shared" si="6"/>
        <v>2000</v>
      </c>
      <c r="Y20" s="2">
        <f t="shared" si="7"/>
        <v>450</v>
      </c>
      <c r="Z20" s="2">
        <f t="shared" si="8"/>
        <v>50</v>
      </c>
      <c r="AA20" s="2">
        <f t="shared" si="9"/>
        <v>500</v>
      </c>
      <c r="AB20" s="2">
        <f t="shared" si="10"/>
        <v>5000</v>
      </c>
      <c r="AC20" s="2">
        <f t="shared" si="11"/>
        <v>15000</v>
      </c>
      <c r="AD20" s="2">
        <f t="shared" si="0"/>
        <v>10000</v>
      </c>
      <c r="AE20" s="13">
        <f t="shared" si="14"/>
        <v>1149.3534745382042</v>
      </c>
      <c r="AF20" s="10">
        <f t="shared" si="15"/>
        <v>7.5630252100840331E-2</v>
      </c>
      <c r="AG20" s="10">
        <f t="shared" si="16"/>
        <v>50.001344425770306</v>
      </c>
      <c r="AH20" s="10">
        <f t="shared" si="17"/>
        <v>221000.00000000003</v>
      </c>
      <c r="AI20" s="10">
        <f t="shared" si="18"/>
        <v>8319327.7310924372</v>
      </c>
      <c r="AJ20" s="10">
        <f t="shared" si="19"/>
        <v>3200</v>
      </c>
      <c r="AK20" s="10">
        <f t="shared" si="20"/>
        <v>505258090000.00012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26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</v>
      </c>
      <c r="T21" s="2">
        <f t="shared" si="2"/>
        <v>180000</v>
      </c>
      <c r="U21" s="2">
        <f t="shared" si="3"/>
        <v>22000</v>
      </c>
      <c r="V21" s="2">
        <f t="shared" si="4"/>
        <v>220000.00000000003</v>
      </c>
      <c r="W21" s="2">
        <f t="shared" si="5"/>
        <v>2200</v>
      </c>
      <c r="X21" s="2">
        <f t="shared" si="6"/>
        <v>1800</v>
      </c>
      <c r="Y21" s="2">
        <f t="shared" si="7"/>
        <v>500</v>
      </c>
      <c r="Z21" s="2">
        <f t="shared" si="8"/>
        <v>50</v>
      </c>
      <c r="AA21" s="2">
        <f t="shared" si="9"/>
        <v>450</v>
      </c>
      <c r="AB21" s="2">
        <f t="shared" si="10"/>
        <v>10000</v>
      </c>
      <c r="AC21" s="2">
        <f t="shared" si="11"/>
        <v>15000</v>
      </c>
      <c r="AD21" s="2">
        <f t="shared" si="0"/>
        <v>10000</v>
      </c>
      <c r="AE21" s="13">
        <f t="shared" si="14"/>
        <v>1236.9799331815675</v>
      </c>
      <c r="AF21" s="10">
        <f t="shared" si="15"/>
        <v>0.1</v>
      </c>
      <c r="AG21" s="10">
        <f t="shared" si="16"/>
        <v>50.001212000000002</v>
      </c>
      <c r="AH21" s="10">
        <f t="shared" si="17"/>
        <v>220900.00000000003</v>
      </c>
      <c r="AI21" s="10">
        <f t="shared" si="18"/>
        <v>18000000</v>
      </c>
      <c r="AJ21" s="10">
        <f t="shared" si="19"/>
        <v>3100</v>
      </c>
      <c r="AK21" s="10">
        <f t="shared" si="20"/>
        <v>1120796790000.0002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LOOKUP(BD28,$AY$3:$BA$3,AY4:BA4)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</v>
      </c>
      <c r="T22" s="2">
        <f t="shared" si="2"/>
        <v>200000</v>
      </c>
      <c r="U22" s="2">
        <f t="shared" si="3"/>
        <v>18000</v>
      </c>
      <c r="V22" s="2">
        <f t="shared" si="4"/>
        <v>180000</v>
      </c>
      <c r="W22" s="2">
        <f t="shared" si="5"/>
        <v>1800</v>
      </c>
      <c r="X22" s="2">
        <f t="shared" si="6"/>
        <v>2000</v>
      </c>
      <c r="Y22" s="2">
        <f t="shared" si="7"/>
        <v>550</v>
      </c>
      <c r="Z22" s="2">
        <f t="shared" si="8"/>
        <v>55.000000000000007</v>
      </c>
      <c r="AA22" s="2">
        <f t="shared" si="9"/>
        <v>500</v>
      </c>
      <c r="AB22" s="2">
        <f t="shared" si="10"/>
        <v>15000</v>
      </c>
      <c r="AC22" s="2">
        <f t="shared" si="11"/>
        <v>5000</v>
      </c>
      <c r="AD22" s="2">
        <f t="shared" si="0"/>
        <v>10000</v>
      </c>
      <c r="AE22" s="13">
        <f t="shared" si="14"/>
        <v>1329.7950059177217</v>
      </c>
      <c r="AF22" s="10">
        <f t="shared" si="15"/>
        <v>9.90990990990991E-2</v>
      </c>
      <c r="AG22" s="10">
        <f t="shared" si="16"/>
        <v>55.00403963963965</v>
      </c>
      <c r="AH22" s="10">
        <f t="shared" si="17"/>
        <v>181000</v>
      </c>
      <c r="AI22" s="10">
        <f t="shared" si="18"/>
        <v>29729729.729729731</v>
      </c>
      <c r="AJ22" s="10">
        <f t="shared" si="19"/>
        <v>2800</v>
      </c>
      <c r="AK22" s="10">
        <f t="shared" si="20"/>
        <v>1516957890000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LOOKUP(BE28,$AY$3:$BA$3,AY5:BA5)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</v>
      </c>
      <c r="T23" s="2">
        <f t="shared" si="2"/>
        <v>220000.00000000003</v>
      </c>
      <c r="U23" s="2">
        <f t="shared" si="3"/>
        <v>20000</v>
      </c>
      <c r="V23" s="2">
        <f t="shared" si="4"/>
        <v>200000</v>
      </c>
      <c r="W23" s="2">
        <f t="shared" si="5"/>
        <v>2000</v>
      </c>
      <c r="X23" s="2">
        <f t="shared" si="6"/>
        <v>2200</v>
      </c>
      <c r="Y23" s="2">
        <f t="shared" si="7"/>
        <v>450</v>
      </c>
      <c r="Z23" s="2">
        <f t="shared" si="8"/>
        <v>45</v>
      </c>
      <c r="AA23" s="2">
        <f t="shared" si="9"/>
        <v>550</v>
      </c>
      <c r="AB23" s="2">
        <f t="shared" si="10"/>
        <v>5000</v>
      </c>
      <c r="AC23" s="2">
        <f t="shared" si="11"/>
        <v>10000</v>
      </c>
      <c r="AD23" s="2">
        <f t="shared" si="0"/>
        <v>10000</v>
      </c>
      <c r="AE23" s="13">
        <f t="shared" si="14"/>
        <v>1185.1207507402357</v>
      </c>
      <c r="AF23" s="10">
        <f t="shared" si="15"/>
        <v>7.5630252100840331E-2</v>
      </c>
      <c r="AG23" s="10">
        <f t="shared" si="16"/>
        <v>45.002216638655462</v>
      </c>
      <c r="AH23" s="10">
        <f t="shared" si="17"/>
        <v>201100</v>
      </c>
      <c r="AI23" s="10">
        <f t="shared" si="18"/>
        <v>8319327.7310924372</v>
      </c>
      <c r="AJ23" s="10">
        <f t="shared" si="19"/>
        <v>3100</v>
      </c>
      <c r="AK23" s="10">
        <f t="shared" si="20"/>
        <v>460165300000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LOOKUP(BF28,$AY$3:$BA$3,AY6:BA6)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</v>
      </c>
      <c r="T24" s="2">
        <f t="shared" si="2"/>
        <v>200000</v>
      </c>
      <c r="U24" s="2">
        <f t="shared" si="3"/>
        <v>22000</v>
      </c>
      <c r="V24" s="2">
        <f t="shared" si="4"/>
        <v>220000.00000000003</v>
      </c>
      <c r="W24" s="2">
        <f t="shared" si="5"/>
        <v>1800</v>
      </c>
      <c r="X24" s="2">
        <f t="shared" si="6"/>
        <v>2000</v>
      </c>
      <c r="Y24" s="2">
        <f t="shared" si="7"/>
        <v>450</v>
      </c>
      <c r="Z24" s="2">
        <f t="shared" si="8"/>
        <v>45</v>
      </c>
      <c r="AA24" s="2">
        <f t="shared" si="9"/>
        <v>550</v>
      </c>
      <c r="AB24" s="2">
        <f t="shared" si="10"/>
        <v>15000</v>
      </c>
      <c r="AC24" s="2">
        <f t="shared" si="11"/>
        <v>10000</v>
      </c>
      <c r="AD24" s="2">
        <f t="shared" si="0"/>
        <v>10000</v>
      </c>
      <c r="AE24" s="13">
        <f t="shared" si="14"/>
        <v>1288.2784846799739</v>
      </c>
      <c r="AF24" s="10">
        <f t="shared" si="15"/>
        <v>0.1</v>
      </c>
      <c r="AG24" s="10">
        <f t="shared" si="16"/>
        <v>45.002018</v>
      </c>
      <c r="AH24" s="10">
        <f t="shared" si="17"/>
        <v>221000.00000000003</v>
      </c>
      <c r="AI24" s="10">
        <f t="shared" si="18"/>
        <v>27000000</v>
      </c>
      <c r="AJ24" s="10">
        <f t="shared" si="19"/>
        <v>2800</v>
      </c>
      <c r="AK24" s="10">
        <f t="shared" si="20"/>
        <v>1511369510000.0002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LOOKUP(BG28,$AY$3:$BA$3,AY7:BA7)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</v>
      </c>
      <c r="T25" s="2">
        <f t="shared" si="2"/>
        <v>220000.00000000003</v>
      </c>
      <c r="U25" s="2">
        <f t="shared" si="3"/>
        <v>18000</v>
      </c>
      <c r="V25" s="2">
        <f t="shared" si="4"/>
        <v>180000</v>
      </c>
      <c r="W25" s="2">
        <f t="shared" si="5"/>
        <v>2000</v>
      </c>
      <c r="X25" s="2">
        <f t="shared" si="6"/>
        <v>2200</v>
      </c>
      <c r="Y25" s="2">
        <f t="shared" si="7"/>
        <v>500</v>
      </c>
      <c r="Z25" s="2">
        <f t="shared" si="8"/>
        <v>50</v>
      </c>
      <c r="AA25" s="2">
        <f t="shared" si="9"/>
        <v>450</v>
      </c>
      <c r="AB25" s="2">
        <f t="shared" si="10"/>
        <v>5000</v>
      </c>
      <c r="AC25" s="2">
        <f t="shared" si="11"/>
        <v>15000</v>
      </c>
      <c r="AD25" s="2">
        <f t="shared" si="0"/>
        <v>10000</v>
      </c>
      <c r="AE25" s="13">
        <f t="shared" si="14"/>
        <v>1343.881068784209</v>
      </c>
      <c r="AF25" s="10">
        <f t="shared" si="15"/>
        <v>9.90990990990991E-2</v>
      </c>
      <c r="AG25" s="10">
        <f t="shared" si="16"/>
        <v>50.001479879879881</v>
      </c>
      <c r="AH25" s="10">
        <f t="shared" si="17"/>
        <v>181100</v>
      </c>
      <c r="AI25" s="10">
        <f t="shared" si="18"/>
        <v>9909909.9099099096</v>
      </c>
      <c r="AJ25" s="10">
        <f t="shared" si="19"/>
        <v>3100</v>
      </c>
      <c r="AK25" s="10">
        <f t="shared" si="20"/>
        <v>461153510000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LOOKUP(BH28,$AY$3:$BA$3,AY8:BA8)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</v>
      </c>
      <c r="T26" s="2">
        <f t="shared" si="2"/>
        <v>180000</v>
      </c>
      <c r="U26" s="2">
        <f t="shared" si="3"/>
        <v>20000</v>
      </c>
      <c r="V26" s="2">
        <f t="shared" si="4"/>
        <v>200000</v>
      </c>
      <c r="W26" s="2">
        <f t="shared" si="5"/>
        <v>2200</v>
      </c>
      <c r="X26" s="2">
        <f t="shared" si="6"/>
        <v>1800</v>
      </c>
      <c r="Y26" s="2">
        <f t="shared" si="7"/>
        <v>550</v>
      </c>
      <c r="Z26" s="2">
        <f t="shared" si="8"/>
        <v>55.000000000000007</v>
      </c>
      <c r="AA26" s="2">
        <f t="shared" si="9"/>
        <v>500</v>
      </c>
      <c r="AB26" s="2">
        <f t="shared" si="10"/>
        <v>10000</v>
      </c>
      <c r="AC26" s="2">
        <f t="shared" si="11"/>
        <v>5000</v>
      </c>
      <c r="AD26" s="2">
        <f t="shared" si="0"/>
        <v>10000</v>
      </c>
      <c r="AE26" s="13">
        <f t="shared" si="14"/>
        <v>1124.9437115043925</v>
      </c>
      <c r="AF26" s="10">
        <f t="shared" si="15"/>
        <v>7.5630252100840331E-2</v>
      </c>
      <c r="AG26" s="10">
        <f t="shared" si="16"/>
        <v>55.003633277310932</v>
      </c>
      <c r="AH26" s="10">
        <f t="shared" si="17"/>
        <v>200900</v>
      </c>
      <c r="AI26" s="10">
        <f t="shared" si="18"/>
        <v>16638655.462184874</v>
      </c>
      <c r="AJ26" s="10">
        <f t="shared" si="19"/>
        <v>3100</v>
      </c>
      <c r="AK26" s="10">
        <f t="shared" si="20"/>
        <v>1122734990000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LOOKUP(BI28,$AY$3:$BA$3,AY9:BA9)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</v>
      </c>
      <c r="T27" s="2">
        <f t="shared" si="2"/>
        <v>200000</v>
      </c>
      <c r="U27" s="2">
        <f t="shared" si="3"/>
        <v>18000</v>
      </c>
      <c r="V27" s="2">
        <f t="shared" si="4"/>
        <v>200000</v>
      </c>
      <c r="W27" s="2">
        <f t="shared" si="5"/>
        <v>2200</v>
      </c>
      <c r="X27" s="2">
        <f t="shared" si="6"/>
        <v>2200</v>
      </c>
      <c r="Y27" s="2">
        <f t="shared" si="7"/>
        <v>450</v>
      </c>
      <c r="Z27" s="2">
        <f t="shared" si="8"/>
        <v>55.000000000000007</v>
      </c>
      <c r="AA27" s="2">
        <f t="shared" si="9"/>
        <v>450</v>
      </c>
      <c r="AB27" s="2">
        <f t="shared" si="10"/>
        <v>10000</v>
      </c>
      <c r="AC27" s="2">
        <f t="shared" si="11"/>
        <v>10000</v>
      </c>
      <c r="AD27" s="2">
        <f t="shared" si="0"/>
        <v>15000</v>
      </c>
      <c r="AE27" s="13">
        <f t="shared" si="14"/>
        <v>1292.1377833874017</v>
      </c>
      <c r="AF27" s="10">
        <f t="shared" si="15"/>
        <v>0.10891089108910891</v>
      </c>
      <c r="AG27" s="10">
        <f t="shared" si="16"/>
        <v>55.001346402640273</v>
      </c>
      <c r="AH27" s="10">
        <f t="shared" si="17"/>
        <v>201100</v>
      </c>
      <c r="AI27" s="10">
        <f t="shared" si="18"/>
        <v>19603960.396039605</v>
      </c>
      <c r="AJ27" s="10">
        <f t="shared" si="19"/>
        <v>3300</v>
      </c>
      <c r="AK27" s="10">
        <f t="shared" si="20"/>
        <v>920555610000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LOOKUP(BJ28,$AY$3:$BA$3,AY10:BA10)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</v>
      </c>
      <c r="T28" s="2">
        <f t="shared" si="2"/>
        <v>220000.00000000003</v>
      </c>
      <c r="U28" s="2">
        <f t="shared" si="3"/>
        <v>20000</v>
      </c>
      <c r="V28" s="2">
        <f t="shared" si="4"/>
        <v>220000.00000000003</v>
      </c>
      <c r="W28" s="2">
        <f t="shared" si="5"/>
        <v>1800</v>
      </c>
      <c r="X28" s="2">
        <f t="shared" si="6"/>
        <v>1800</v>
      </c>
      <c r="Y28" s="2">
        <f t="shared" si="7"/>
        <v>500</v>
      </c>
      <c r="Z28" s="2">
        <f t="shared" si="8"/>
        <v>45</v>
      </c>
      <c r="AA28" s="2">
        <f t="shared" si="9"/>
        <v>500</v>
      </c>
      <c r="AB28" s="2">
        <f t="shared" si="10"/>
        <v>15000</v>
      </c>
      <c r="AC28" s="2">
        <f t="shared" si="11"/>
        <v>15000</v>
      </c>
      <c r="AD28" s="2">
        <f t="shared" si="0"/>
        <v>15000</v>
      </c>
      <c r="AE28" s="13">
        <f t="shared" si="14"/>
        <v>1184.5924543056842</v>
      </c>
      <c r="AF28" s="10">
        <f t="shared" si="15"/>
        <v>8.2568807339449546E-2</v>
      </c>
      <c r="AG28" s="10">
        <f t="shared" si="16"/>
        <v>45.000985117227316</v>
      </c>
      <c r="AH28" s="10">
        <f t="shared" si="17"/>
        <v>220900.00000000003</v>
      </c>
      <c r="AI28" s="10">
        <f t="shared" si="18"/>
        <v>24770642.201834861</v>
      </c>
      <c r="AJ28" s="10">
        <f t="shared" si="19"/>
        <v>2700</v>
      </c>
      <c r="AK28" s="10">
        <f t="shared" si="20"/>
        <v>1677708230000.0002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LOOKUP(BK28,$AY$3:$BA$3,AY11:BA11)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27">
        <v>26</v>
      </c>
      <c r="BD28" s="27">
        <v>2</v>
      </c>
      <c r="BE28" s="27">
        <v>1</v>
      </c>
      <c r="BF28" s="27">
        <v>3</v>
      </c>
      <c r="BG28" s="27">
        <v>2</v>
      </c>
      <c r="BH28" s="27">
        <v>3</v>
      </c>
      <c r="BI28" s="27">
        <v>1</v>
      </c>
      <c r="BJ28" s="27">
        <v>1</v>
      </c>
      <c r="BK28" s="27">
        <v>2</v>
      </c>
      <c r="BL28" s="27">
        <v>1</v>
      </c>
      <c r="BM28" s="27">
        <v>2</v>
      </c>
      <c r="BN28" s="27">
        <v>3</v>
      </c>
      <c r="BO28" s="27">
        <v>3</v>
      </c>
      <c r="BP28" s="27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</v>
      </c>
      <c r="T29" s="2">
        <f t="shared" si="2"/>
        <v>180000</v>
      </c>
      <c r="U29" s="2">
        <f t="shared" si="3"/>
        <v>22000</v>
      </c>
      <c r="V29" s="2">
        <f t="shared" si="4"/>
        <v>180000</v>
      </c>
      <c r="W29" s="2">
        <f t="shared" si="5"/>
        <v>2000</v>
      </c>
      <c r="X29" s="2">
        <f t="shared" si="6"/>
        <v>2000</v>
      </c>
      <c r="Y29" s="2">
        <f t="shared" si="7"/>
        <v>550</v>
      </c>
      <c r="Z29" s="2">
        <f t="shared" si="8"/>
        <v>50</v>
      </c>
      <c r="AA29" s="2">
        <f t="shared" si="9"/>
        <v>550</v>
      </c>
      <c r="AB29" s="2">
        <f t="shared" si="10"/>
        <v>5000</v>
      </c>
      <c r="AC29" s="2">
        <f t="shared" si="11"/>
        <v>5000</v>
      </c>
      <c r="AD29" s="2">
        <f t="shared" si="0"/>
        <v>15000</v>
      </c>
      <c r="AE29" s="13">
        <f t="shared" si="14"/>
        <v>1271.4052278911081</v>
      </c>
      <c r="AF29" s="10">
        <f t="shared" si="15"/>
        <v>8.3333333333333329E-2</v>
      </c>
      <c r="AG29" s="10">
        <f t="shared" si="16"/>
        <v>50.002424444444443</v>
      </c>
      <c r="AH29" s="10">
        <f t="shared" si="17"/>
        <v>181000</v>
      </c>
      <c r="AI29" s="10">
        <f t="shared" si="18"/>
        <v>9166666.666666666</v>
      </c>
      <c r="AJ29" s="10">
        <f t="shared" si="19"/>
        <v>3000</v>
      </c>
      <c r="AK29" s="10">
        <f t="shared" si="20"/>
        <v>506644200000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LOOKUP(BL28,$AY$3:$BA$3,AY12:BA12)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</v>
      </c>
      <c r="T30" s="2">
        <f t="shared" si="2"/>
        <v>200000</v>
      </c>
      <c r="U30" s="2">
        <f t="shared" si="3"/>
        <v>20000</v>
      </c>
      <c r="V30" s="2">
        <f t="shared" si="4"/>
        <v>200000</v>
      </c>
      <c r="W30" s="2">
        <f t="shared" si="5"/>
        <v>1800</v>
      </c>
      <c r="X30" s="2">
        <f t="shared" si="6"/>
        <v>1800</v>
      </c>
      <c r="Y30" s="2">
        <f t="shared" si="7"/>
        <v>550</v>
      </c>
      <c r="Z30" s="2">
        <f t="shared" si="8"/>
        <v>50</v>
      </c>
      <c r="AA30" s="2">
        <f t="shared" si="9"/>
        <v>550</v>
      </c>
      <c r="AB30" s="2">
        <f t="shared" si="10"/>
        <v>5000</v>
      </c>
      <c r="AC30" s="2">
        <f t="shared" si="11"/>
        <v>15000</v>
      </c>
      <c r="AD30" s="2">
        <f t="shared" si="0"/>
        <v>15000</v>
      </c>
      <c r="AE30" s="13">
        <f t="shared" si="14"/>
        <v>1365.6432976677336</v>
      </c>
      <c r="AF30" s="10">
        <f t="shared" si="15"/>
        <v>0.10891089108910891</v>
      </c>
      <c r="AG30" s="10">
        <f t="shared" si="16"/>
        <v>50.000897601760173</v>
      </c>
      <c r="AH30" s="10">
        <f t="shared" si="17"/>
        <v>200900</v>
      </c>
      <c r="AI30" s="10">
        <f t="shared" si="18"/>
        <v>9801980.1980198026</v>
      </c>
      <c r="AJ30" s="10">
        <f t="shared" si="19"/>
        <v>2700</v>
      </c>
      <c r="AK30" s="10">
        <f t="shared" si="20"/>
        <v>560554410000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LOOKUP(BM28,$AY$3:$BA$3,AY13:BA13)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</v>
      </c>
      <c r="T31" s="2">
        <f t="shared" si="2"/>
        <v>220000.00000000003</v>
      </c>
      <c r="U31" s="2">
        <f t="shared" si="3"/>
        <v>22000</v>
      </c>
      <c r="V31" s="2">
        <f t="shared" si="4"/>
        <v>220000.00000000003</v>
      </c>
      <c r="W31" s="2">
        <f t="shared" si="5"/>
        <v>2000</v>
      </c>
      <c r="X31" s="2">
        <f t="shared" si="6"/>
        <v>2000</v>
      </c>
      <c r="Y31" s="2">
        <f t="shared" si="7"/>
        <v>450</v>
      </c>
      <c r="Z31" s="2">
        <f t="shared" si="8"/>
        <v>55.000000000000007</v>
      </c>
      <c r="AA31" s="2">
        <f t="shared" si="9"/>
        <v>450</v>
      </c>
      <c r="AB31" s="2">
        <f t="shared" si="10"/>
        <v>10000</v>
      </c>
      <c r="AC31" s="2">
        <f t="shared" si="11"/>
        <v>5000</v>
      </c>
      <c r="AD31" s="2">
        <f t="shared" si="0"/>
        <v>15000</v>
      </c>
      <c r="AE31" s="13">
        <f t="shared" si="14"/>
        <v>1106.0239182825528</v>
      </c>
      <c r="AF31" s="10">
        <f t="shared" si="15"/>
        <v>8.2568807339449546E-2</v>
      </c>
      <c r="AG31" s="10">
        <f t="shared" si="16"/>
        <v>55.002955351681962</v>
      </c>
      <c r="AH31" s="10">
        <f t="shared" si="17"/>
        <v>221000.00000000003</v>
      </c>
      <c r="AI31" s="10">
        <f t="shared" si="18"/>
        <v>16513761.467889909</v>
      </c>
      <c r="AJ31" s="10">
        <f t="shared" si="19"/>
        <v>3000</v>
      </c>
      <c r="AK31" s="10">
        <f t="shared" si="20"/>
        <v>1008763800000.0002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LOOKUP(BN28,$AY$3:$BA$3,AY14:BA14)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</v>
      </c>
      <c r="T32" s="2">
        <f t="shared" si="2"/>
        <v>180000</v>
      </c>
      <c r="U32" s="2">
        <f t="shared" si="3"/>
        <v>18000</v>
      </c>
      <c r="V32" s="2">
        <f t="shared" si="4"/>
        <v>180000</v>
      </c>
      <c r="W32" s="2">
        <f t="shared" si="5"/>
        <v>2200</v>
      </c>
      <c r="X32" s="2">
        <f t="shared" si="6"/>
        <v>2200</v>
      </c>
      <c r="Y32" s="2">
        <f t="shared" si="7"/>
        <v>500</v>
      </c>
      <c r="Z32" s="2">
        <f t="shared" si="8"/>
        <v>45</v>
      </c>
      <c r="AA32" s="2">
        <f t="shared" si="9"/>
        <v>500</v>
      </c>
      <c r="AB32" s="2">
        <f t="shared" si="10"/>
        <v>15000</v>
      </c>
      <c r="AC32" s="2">
        <f t="shared" si="11"/>
        <v>10000</v>
      </c>
      <c r="AD32" s="2">
        <f t="shared" si="0"/>
        <v>15000</v>
      </c>
      <c r="AE32" s="13">
        <f t="shared" si="14"/>
        <v>1289.8265704243022</v>
      </c>
      <c r="AF32" s="10">
        <f t="shared" si="15"/>
        <v>8.3333333333333329E-2</v>
      </c>
      <c r="AG32" s="10">
        <f t="shared" si="16"/>
        <v>45.001212222222222</v>
      </c>
      <c r="AH32" s="10">
        <f t="shared" si="17"/>
        <v>181100</v>
      </c>
      <c r="AI32" s="10">
        <f t="shared" si="18"/>
        <v>27500000</v>
      </c>
      <c r="AJ32" s="10">
        <f t="shared" si="19"/>
        <v>3300</v>
      </c>
      <c r="AK32" s="10">
        <f t="shared" si="20"/>
        <v>1383689830000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LOOKUP(BO28,$AY$3:$BA$3,AY15:BA15)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</v>
      </c>
      <c r="T33" s="2">
        <f t="shared" si="2"/>
        <v>220000.00000000003</v>
      </c>
      <c r="U33" s="2">
        <f t="shared" si="3"/>
        <v>22000</v>
      </c>
      <c r="V33" s="2">
        <f t="shared" si="4"/>
        <v>200000</v>
      </c>
      <c r="W33" s="2">
        <f t="shared" si="5"/>
        <v>2200</v>
      </c>
      <c r="X33" s="2">
        <f t="shared" si="6"/>
        <v>2000</v>
      </c>
      <c r="Y33" s="2">
        <f t="shared" si="7"/>
        <v>500</v>
      </c>
      <c r="Z33" s="2">
        <f t="shared" si="8"/>
        <v>45</v>
      </c>
      <c r="AA33" s="2">
        <f t="shared" si="9"/>
        <v>500</v>
      </c>
      <c r="AB33" s="2">
        <f t="shared" si="10"/>
        <v>5000</v>
      </c>
      <c r="AC33" s="2">
        <f t="shared" si="11"/>
        <v>5000</v>
      </c>
      <c r="AD33" s="2">
        <f t="shared" si="0"/>
        <v>15000</v>
      </c>
      <c r="AE33" s="13">
        <f t="shared" si="14"/>
        <v>1381.2928266538452</v>
      </c>
      <c r="AF33" s="10">
        <f t="shared" si="15"/>
        <v>0.10891089108910891</v>
      </c>
      <c r="AG33" s="10">
        <f t="shared" si="16"/>
        <v>45.002959471947193</v>
      </c>
      <c r="AH33" s="10">
        <f t="shared" si="17"/>
        <v>201000</v>
      </c>
      <c r="AI33" s="10">
        <f t="shared" si="18"/>
        <v>9801980.1980198026</v>
      </c>
      <c r="AJ33" s="10">
        <f t="shared" si="19"/>
        <v>3200</v>
      </c>
      <c r="AK33" s="10">
        <f t="shared" si="20"/>
        <v>511245300000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LOOKUP(BP28,$AY$3:$BA$3,AY16:BA16)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</v>
      </c>
      <c r="T34" s="2">
        <f t="shared" si="2"/>
        <v>180000</v>
      </c>
      <c r="U34" s="2">
        <f t="shared" si="3"/>
        <v>18000</v>
      </c>
      <c r="V34" s="2">
        <f t="shared" si="4"/>
        <v>220000.00000000003</v>
      </c>
      <c r="W34" s="2">
        <f t="shared" si="5"/>
        <v>1800</v>
      </c>
      <c r="X34" s="2">
        <f t="shared" si="6"/>
        <v>2200</v>
      </c>
      <c r="Y34" s="2">
        <f t="shared" si="7"/>
        <v>550</v>
      </c>
      <c r="Z34" s="2">
        <f t="shared" si="8"/>
        <v>50</v>
      </c>
      <c r="AA34" s="2">
        <f t="shared" si="9"/>
        <v>550</v>
      </c>
      <c r="AB34" s="2">
        <f t="shared" si="10"/>
        <v>10000</v>
      </c>
      <c r="AC34" s="2">
        <f t="shared" si="11"/>
        <v>10000</v>
      </c>
      <c r="AD34" s="2">
        <f t="shared" si="0"/>
        <v>15000</v>
      </c>
      <c r="AE34" s="13">
        <f t="shared" si="14"/>
        <v>1159.7423349738006</v>
      </c>
      <c r="AF34" s="10">
        <f t="shared" si="15"/>
        <v>8.2568807339449546E-2</v>
      </c>
      <c r="AG34" s="10">
        <f t="shared" si="16"/>
        <v>50.001211009174312</v>
      </c>
      <c r="AH34" s="10">
        <f t="shared" si="17"/>
        <v>221100.00000000003</v>
      </c>
      <c r="AI34" s="10">
        <f t="shared" si="18"/>
        <v>16513761.467889909</v>
      </c>
      <c r="AJ34" s="10">
        <f t="shared" si="19"/>
        <v>2900</v>
      </c>
      <c r="AK34" s="10">
        <f t="shared" si="20"/>
        <v>1232764390000.0002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</v>
      </c>
      <c r="T35" s="2">
        <f t="shared" si="2"/>
        <v>200000</v>
      </c>
      <c r="U35" s="2">
        <f t="shared" si="3"/>
        <v>20000</v>
      </c>
      <c r="V35" s="2">
        <f t="shared" si="4"/>
        <v>180000</v>
      </c>
      <c r="W35" s="2">
        <f t="shared" si="5"/>
        <v>2000</v>
      </c>
      <c r="X35" s="2">
        <f t="shared" si="6"/>
        <v>1800</v>
      </c>
      <c r="Y35" s="2">
        <f t="shared" si="7"/>
        <v>450</v>
      </c>
      <c r="Z35" s="2">
        <f t="shared" si="8"/>
        <v>55.000000000000007</v>
      </c>
      <c r="AA35" s="2">
        <f t="shared" si="9"/>
        <v>450</v>
      </c>
      <c r="AB35" s="2">
        <f t="shared" si="10"/>
        <v>15000</v>
      </c>
      <c r="AC35" s="2">
        <f t="shared" si="11"/>
        <v>15000</v>
      </c>
      <c r="AD35" s="2">
        <f t="shared" si="0"/>
        <v>15000</v>
      </c>
      <c r="AE35" s="13">
        <f t="shared" si="14"/>
        <v>1214.1955354959982</v>
      </c>
      <c r="AF35" s="10">
        <f t="shared" si="15"/>
        <v>8.3333333333333329E-2</v>
      </c>
      <c r="AG35" s="10">
        <f t="shared" si="16"/>
        <v>55.000897037037042</v>
      </c>
      <c r="AH35" s="10">
        <f t="shared" si="17"/>
        <v>180900</v>
      </c>
      <c r="AI35" s="10">
        <f t="shared" si="18"/>
        <v>27500000</v>
      </c>
      <c r="AJ35" s="10">
        <f t="shared" si="19"/>
        <v>2900</v>
      </c>
      <c r="AK35" s="10">
        <f t="shared" si="20"/>
        <v>1241257320000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</v>
      </c>
      <c r="T36" s="2">
        <f t="shared" si="2"/>
        <v>180000</v>
      </c>
      <c r="U36" s="2">
        <f t="shared" si="3"/>
        <v>20000</v>
      </c>
      <c r="V36" s="2">
        <f t="shared" si="4"/>
        <v>220000.00000000003</v>
      </c>
      <c r="W36" s="2">
        <f t="shared" si="5"/>
        <v>2000</v>
      </c>
      <c r="X36" s="2">
        <f t="shared" si="6"/>
        <v>2200</v>
      </c>
      <c r="Y36" s="2">
        <f t="shared" si="7"/>
        <v>450</v>
      </c>
      <c r="Z36" s="2">
        <f t="shared" si="8"/>
        <v>50</v>
      </c>
      <c r="AA36" s="2">
        <f t="shared" si="9"/>
        <v>500</v>
      </c>
      <c r="AB36" s="2">
        <f t="shared" si="10"/>
        <v>15000</v>
      </c>
      <c r="AC36" s="2">
        <f t="shared" si="11"/>
        <v>5000</v>
      </c>
      <c r="AD36" s="2">
        <f t="shared" si="0"/>
        <v>15000</v>
      </c>
      <c r="AE36" s="13">
        <f t="shared" si="14"/>
        <v>1346.5530326798896</v>
      </c>
      <c r="AF36" s="10">
        <f t="shared" si="15"/>
        <v>0.10891089108910891</v>
      </c>
      <c r="AG36" s="10">
        <f t="shared" si="16"/>
        <v>50.002426138613863</v>
      </c>
      <c r="AH36" s="10">
        <f t="shared" si="17"/>
        <v>221100.00000000003</v>
      </c>
      <c r="AI36" s="10">
        <f t="shared" si="18"/>
        <v>29405940.594059408</v>
      </c>
      <c r="AJ36" s="10">
        <f t="shared" si="19"/>
        <v>3100</v>
      </c>
      <c r="AK36" s="10">
        <f t="shared" si="20"/>
        <v>1514136300000.0002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</v>
      </c>
      <c r="T37" s="2">
        <f t="shared" si="2"/>
        <v>200000</v>
      </c>
      <c r="U37" s="2">
        <f t="shared" si="3"/>
        <v>22000</v>
      </c>
      <c r="V37" s="2">
        <f t="shared" si="4"/>
        <v>180000</v>
      </c>
      <c r="W37" s="2">
        <f t="shared" si="5"/>
        <v>2200</v>
      </c>
      <c r="X37" s="2">
        <f t="shared" si="6"/>
        <v>1800</v>
      </c>
      <c r="Y37" s="2">
        <f t="shared" si="7"/>
        <v>500</v>
      </c>
      <c r="Z37" s="2">
        <f t="shared" si="8"/>
        <v>55.000000000000007</v>
      </c>
      <c r="AA37" s="2">
        <f t="shared" si="9"/>
        <v>550</v>
      </c>
      <c r="AB37" s="2">
        <f t="shared" si="10"/>
        <v>5000</v>
      </c>
      <c r="AC37" s="2">
        <f t="shared" si="11"/>
        <v>10000</v>
      </c>
      <c r="AD37" s="2">
        <f t="shared" si="0"/>
        <v>15000</v>
      </c>
      <c r="AE37" s="13">
        <f t="shared" si="14"/>
        <v>1116.1017319867585</v>
      </c>
      <c r="AF37" s="10">
        <f t="shared" si="15"/>
        <v>8.2568807339449546E-2</v>
      </c>
      <c r="AG37" s="10">
        <f t="shared" si="16"/>
        <v>55.00134434250765</v>
      </c>
      <c r="AH37" s="10">
        <f t="shared" si="17"/>
        <v>180900</v>
      </c>
      <c r="AI37" s="10">
        <f t="shared" si="18"/>
        <v>8256880.7339449544</v>
      </c>
      <c r="AJ37" s="10">
        <f t="shared" si="19"/>
        <v>3100</v>
      </c>
      <c r="AK37" s="10">
        <f t="shared" si="20"/>
        <v>460652790000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</v>
      </c>
      <c r="T38" s="2">
        <f t="shared" si="2"/>
        <v>220000.00000000003</v>
      </c>
      <c r="U38" s="2">
        <f t="shared" si="3"/>
        <v>18000</v>
      </c>
      <c r="V38" s="2">
        <f t="shared" si="4"/>
        <v>200000</v>
      </c>
      <c r="W38" s="2">
        <f t="shared" si="5"/>
        <v>1800</v>
      </c>
      <c r="X38" s="2">
        <f t="shared" si="6"/>
        <v>2000</v>
      </c>
      <c r="Y38" s="2">
        <f t="shared" si="7"/>
        <v>550</v>
      </c>
      <c r="Z38" s="2">
        <f t="shared" si="8"/>
        <v>45</v>
      </c>
      <c r="AA38" s="2">
        <f t="shared" si="9"/>
        <v>450</v>
      </c>
      <c r="AB38" s="2">
        <f t="shared" si="10"/>
        <v>10000</v>
      </c>
      <c r="AC38" s="2">
        <f t="shared" si="11"/>
        <v>15000</v>
      </c>
      <c r="AD38" s="2">
        <f t="shared" si="0"/>
        <v>15000</v>
      </c>
      <c r="AE38" s="13">
        <f t="shared" si="14"/>
        <v>1298.6209787420676</v>
      </c>
      <c r="AF38" s="10">
        <f t="shared" si="15"/>
        <v>8.3333333333333329E-2</v>
      </c>
      <c r="AG38" s="10">
        <f t="shared" si="16"/>
        <v>45.000985925925924</v>
      </c>
      <c r="AH38" s="10">
        <f t="shared" si="17"/>
        <v>201000</v>
      </c>
      <c r="AI38" s="10">
        <f t="shared" si="18"/>
        <v>18333333.333333332</v>
      </c>
      <c r="AJ38" s="10">
        <f t="shared" si="19"/>
        <v>2800</v>
      </c>
      <c r="AK38" s="10">
        <f t="shared" si="20"/>
        <v>1121574890000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1252.9358095949822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</v>
      </c>
      <c r="T3" s="2">
        <f>LOOKUP(D3,$AY$20:$BA$20,$AY$23:$BA$23)</f>
        <v>1800</v>
      </c>
      <c r="U3" s="2">
        <f>LOOKUP(E3,$AY$20:$BA$20,$AY$24:$BA$24)</f>
        <v>180000</v>
      </c>
      <c r="V3" s="2">
        <f>LOOKUP(F3,$AY$20:$BA$20,$AY$25:$BA$25)</f>
        <v>1800</v>
      </c>
      <c r="W3" s="2">
        <f>LOOKUP(G3,$AY$20:$BA$20,$AY$26:$BA$26)</f>
        <v>18000</v>
      </c>
      <c r="X3" s="2">
        <f>LOOKUP(H3,$AY$20:$BA$20,$AY$27:$BA$27)</f>
        <v>18000</v>
      </c>
      <c r="Y3" s="2">
        <f>LOOKUP(I3,$AY$20:$BA$20,$AY$28:$BA$28)</f>
        <v>4500</v>
      </c>
      <c r="Z3" s="2">
        <f>LOOKUP(J3,$AY$20:$BA$20,$AY$29:$BA$29)</f>
        <v>450</v>
      </c>
      <c r="AA3" s="2">
        <f>LOOKUP(K3,$AY$20:$BA$20,$AY$30:$BA$30)</f>
        <v>4500</v>
      </c>
      <c r="AB3" s="2">
        <f>LOOKUP(L3,$AY$20:$BA$20,$AY$31:$BA$31)</f>
        <v>12.5</v>
      </c>
      <c r="AC3" s="2">
        <f>LOOKUP(M3,$AY$20:$BA$20,$AY$32:$BA$32)</f>
        <v>12.5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2263.4666720701148</v>
      </c>
      <c r="AF3" s="10">
        <f>S3/(R3+S3)</f>
        <v>9.0909090909090912E-2</v>
      </c>
      <c r="AG3" s="10">
        <f>(((R3*S3)/(R3+S3)+T3)/AC3/AD3)+Z3</f>
        <v>450.29061818181816</v>
      </c>
      <c r="AH3" s="10">
        <f>V3+X3*0.5</f>
        <v>10800</v>
      </c>
      <c r="AI3" s="10">
        <f>(R3*S3)*AB3/(R3+S3)</f>
        <v>204545.45454545456</v>
      </c>
      <c r="AJ3" s="10">
        <f>W3+X3*0.5</f>
        <v>27000</v>
      </c>
      <c r="AK3" s="10">
        <f>(AH3+AJ3)*(1+AB3)*Y3+AH3*AJ3</f>
        <v>2587950000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25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2543.1583539815301</v>
      </c>
      <c r="AF4" s="10">
        <f>S4/(R4+S4)</f>
        <v>9.0909090909090912E-2</v>
      </c>
      <c r="AG4" s="10">
        <f>(((R4*S4)/(R4+S4)+T4)/AC4/AD4)+Z4</f>
        <v>500.16145454545455</v>
      </c>
      <c r="AH4" s="10">
        <f>V4+X4*0.5</f>
        <v>12000</v>
      </c>
      <c r="AI4" s="10">
        <f>(R4*S4)*AB4/(R4+S4)</f>
        <v>454545.45454545453</v>
      </c>
      <c r="AJ4" s="10">
        <f>W4+X4*0.5</f>
        <v>30000</v>
      </c>
      <c r="AK4" s="10">
        <f>(AH4+AJ4)*(1+AB4)*Y4+AH4*AJ4</f>
        <v>5820000000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226150797.85154921</v>
      </c>
      <c r="AQ4" s="22">
        <f>AP4/AO4</f>
        <v>226150797.85154921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</v>
      </c>
      <c r="T5" s="2">
        <f t="shared" si="2"/>
        <v>2200</v>
      </c>
      <c r="U5" s="2">
        <f t="shared" si="3"/>
        <v>220000.00000000003</v>
      </c>
      <c r="V5" s="2">
        <f t="shared" si="4"/>
        <v>2200</v>
      </c>
      <c r="W5" s="2">
        <f t="shared" si="5"/>
        <v>22000</v>
      </c>
      <c r="X5" s="2">
        <f t="shared" si="6"/>
        <v>22000</v>
      </c>
      <c r="Y5" s="2">
        <f t="shared" si="7"/>
        <v>5500</v>
      </c>
      <c r="Z5" s="2">
        <f t="shared" si="8"/>
        <v>550</v>
      </c>
      <c r="AA5" s="2">
        <f t="shared" si="9"/>
        <v>5500</v>
      </c>
      <c r="AB5" s="2">
        <f t="shared" si="10"/>
        <v>37.5</v>
      </c>
      <c r="AC5" s="2">
        <f t="shared" si="11"/>
        <v>37.5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2731.164487141471</v>
      </c>
      <c r="AF5" s="10">
        <f t="shared" ref="AF5:AF38" si="15">S5/(R5+S5)</f>
        <v>9.0909090909090898E-2</v>
      </c>
      <c r="AG5" s="10">
        <f t="shared" ref="AG5:AG38" si="16">(((R5*S5)/(R5+S5)+T5)/AC5/AD5)+Z5</f>
        <v>550.11839999999995</v>
      </c>
      <c r="AH5" s="10">
        <f t="shared" ref="AH5:AH38" si="17">V5+X5*0.5</f>
        <v>13200</v>
      </c>
      <c r="AI5" s="10">
        <f t="shared" ref="AI5:AI38" si="18">(R5*S5)*AB5/(R5+S5)</f>
        <v>750000</v>
      </c>
      <c r="AJ5" s="10">
        <f t="shared" ref="AJ5:AJ38" si="19">W5+X5*0.5</f>
        <v>33000</v>
      </c>
      <c r="AK5" s="10">
        <f t="shared" ref="AK5:AK38" si="20">(AH5+AJ5)*(1+AB5)*Y5+AH5*AJ5</f>
        <v>10218450000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1378024.4404297173</v>
      </c>
      <c r="AQ5" s="25">
        <f>AP5/AO5</f>
        <v>39372.126869420492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</v>
      </c>
      <c r="T6" s="2">
        <f t="shared" si="2"/>
        <v>1800</v>
      </c>
      <c r="U6" s="2">
        <f t="shared" si="3"/>
        <v>180000</v>
      </c>
      <c r="V6" s="2">
        <f t="shared" si="4"/>
        <v>2000</v>
      </c>
      <c r="W6" s="2">
        <f t="shared" si="5"/>
        <v>20000</v>
      </c>
      <c r="X6" s="2">
        <f t="shared" si="6"/>
        <v>20000</v>
      </c>
      <c r="Y6" s="2">
        <f t="shared" si="7"/>
        <v>5000</v>
      </c>
      <c r="Z6" s="2">
        <f t="shared" si="8"/>
        <v>550</v>
      </c>
      <c r="AA6" s="2">
        <f t="shared" si="9"/>
        <v>5500</v>
      </c>
      <c r="AB6" s="2">
        <f t="shared" si="10"/>
        <v>37.5</v>
      </c>
      <c r="AC6" s="2">
        <f t="shared" si="11"/>
        <v>37.5</v>
      </c>
      <c r="AD6" s="2">
        <f t="shared" si="0"/>
        <v>5000</v>
      </c>
      <c r="AE6" s="13">
        <f t="shared" si="14"/>
        <v>2317.3993505096687</v>
      </c>
      <c r="AF6" s="10">
        <f t="shared" si="15"/>
        <v>9.0909090909090912E-2</v>
      </c>
      <c r="AG6" s="10">
        <f t="shared" si="16"/>
        <v>550.09687272727274</v>
      </c>
      <c r="AH6" s="10">
        <f t="shared" si="17"/>
        <v>12000</v>
      </c>
      <c r="AI6" s="10">
        <f t="shared" si="18"/>
        <v>613636.36363636365</v>
      </c>
      <c r="AJ6" s="10">
        <f t="shared" si="19"/>
        <v>30000</v>
      </c>
      <c r="AK6" s="10">
        <f t="shared" si="20"/>
        <v>8445000000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227528822.29197893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</v>
      </c>
      <c r="T7" s="2">
        <f t="shared" si="2"/>
        <v>2000</v>
      </c>
      <c r="U7" s="2">
        <f t="shared" si="3"/>
        <v>200000</v>
      </c>
      <c r="V7" s="2">
        <f t="shared" si="4"/>
        <v>2200</v>
      </c>
      <c r="W7" s="2">
        <f t="shared" si="5"/>
        <v>22000</v>
      </c>
      <c r="X7" s="2">
        <f t="shared" si="6"/>
        <v>22000</v>
      </c>
      <c r="Y7" s="2">
        <f t="shared" si="7"/>
        <v>5500</v>
      </c>
      <c r="Z7" s="2">
        <f t="shared" si="8"/>
        <v>450</v>
      </c>
      <c r="AA7" s="2">
        <f t="shared" si="9"/>
        <v>4500</v>
      </c>
      <c r="AB7" s="2">
        <f t="shared" si="10"/>
        <v>12.5</v>
      </c>
      <c r="AC7" s="2">
        <f t="shared" si="11"/>
        <v>12.5</v>
      </c>
      <c r="AD7" s="2">
        <f t="shared" si="0"/>
        <v>5000</v>
      </c>
      <c r="AE7" s="13">
        <f t="shared" si="14"/>
        <v>2599.0717039015331</v>
      </c>
      <c r="AF7" s="10">
        <f t="shared" si="15"/>
        <v>9.0909090909090912E-2</v>
      </c>
      <c r="AG7" s="10">
        <f t="shared" si="16"/>
        <v>450.32290909090909</v>
      </c>
      <c r="AH7" s="10">
        <f t="shared" si="17"/>
        <v>13200</v>
      </c>
      <c r="AI7" s="10">
        <f t="shared" si="18"/>
        <v>227272.72727272726</v>
      </c>
      <c r="AJ7" s="10">
        <f t="shared" si="19"/>
        <v>33000</v>
      </c>
      <c r="AK7" s="10">
        <f t="shared" si="20"/>
        <v>3865950000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</v>
      </c>
      <c r="T8" s="2">
        <f t="shared" si="2"/>
        <v>2200</v>
      </c>
      <c r="U8" s="2">
        <f t="shared" si="3"/>
        <v>220000.00000000003</v>
      </c>
      <c r="V8" s="2">
        <f t="shared" si="4"/>
        <v>1800</v>
      </c>
      <c r="W8" s="2">
        <f t="shared" si="5"/>
        <v>18000</v>
      </c>
      <c r="X8" s="2">
        <f t="shared" si="6"/>
        <v>18000</v>
      </c>
      <c r="Y8" s="2">
        <f t="shared" si="7"/>
        <v>4500</v>
      </c>
      <c r="Z8" s="2">
        <f t="shared" si="8"/>
        <v>500</v>
      </c>
      <c r="AA8" s="2">
        <f t="shared" si="9"/>
        <v>5000</v>
      </c>
      <c r="AB8" s="2">
        <f t="shared" si="10"/>
        <v>25</v>
      </c>
      <c r="AC8" s="2">
        <f t="shared" si="11"/>
        <v>25</v>
      </c>
      <c r="AD8" s="2">
        <f t="shared" si="0"/>
        <v>5000</v>
      </c>
      <c r="AE8" s="13">
        <f t="shared" si="14"/>
        <v>2588.4487202451587</v>
      </c>
      <c r="AF8" s="10">
        <f t="shared" si="15"/>
        <v>9.0909090909090898E-2</v>
      </c>
      <c r="AG8" s="10">
        <f t="shared" si="16"/>
        <v>500.17759999999998</v>
      </c>
      <c r="AH8" s="10">
        <f t="shared" si="17"/>
        <v>10800</v>
      </c>
      <c r="AI8" s="10">
        <f t="shared" si="18"/>
        <v>500000.00000000006</v>
      </c>
      <c r="AJ8" s="10">
        <f t="shared" si="19"/>
        <v>27000</v>
      </c>
      <c r="AK8" s="10">
        <f t="shared" si="20"/>
        <v>4714200000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</v>
      </c>
      <c r="T9" s="2">
        <f t="shared" si="2"/>
        <v>2000</v>
      </c>
      <c r="U9" s="2">
        <f t="shared" si="3"/>
        <v>220000.00000000003</v>
      </c>
      <c r="V9" s="2">
        <f t="shared" si="4"/>
        <v>1800</v>
      </c>
      <c r="W9" s="2">
        <f t="shared" si="5"/>
        <v>20000</v>
      </c>
      <c r="X9" s="2">
        <f t="shared" si="6"/>
        <v>22000</v>
      </c>
      <c r="Y9" s="2">
        <f t="shared" si="7"/>
        <v>5500</v>
      </c>
      <c r="Z9" s="2">
        <f t="shared" si="8"/>
        <v>450</v>
      </c>
      <c r="AA9" s="2">
        <f t="shared" si="9"/>
        <v>5000</v>
      </c>
      <c r="AB9" s="2">
        <f t="shared" si="10"/>
        <v>25</v>
      </c>
      <c r="AC9" s="2">
        <f t="shared" si="11"/>
        <v>37.5</v>
      </c>
      <c r="AD9" s="2">
        <f t="shared" si="0"/>
        <v>5000</v>
      </c>
      <c r="AE9" s="13">
        <f t="shared" si="14"/>
        <v>2595.9929018097905</v>
      </c>
      <c r="AF9" s="10">
        <f t="shared" si="15"/>
        <v>9.0909090909090912E-2</v>
      </c>
      <c r="AG9" s="10">
        <f t="shared" si="16"/>
        <v>450.09793939393938</v>
      </c>
      <c r="AH9" s="10">
        <f t="shared" si="17"/>
        <v>12800</v>
      </c>
      <c r="AI9" s="10">
        <f t="shared" si="18"/>
        <v>409090.90909090912</v>
      </c>
      <c r="AJ9" s="10">
        <f t="shared" si="19"/>
        <v>31000</v>
      </c>
      <c r="AK9" s="10">
        <f t="shared" si="20"/>
        <v>6660200000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</v>
      </c>
      <c r="T10" s="2">
        <f t="shared" si="2"/>
        <v>2200</v>
      </c>
      <c r="U10" s="2">
        <f t="shared" si="3"/>
        <v>180000</v>
      </c>
      <c r="V10" s="2">
        <f t="shared" si="4"/>
        <v>2000</v>
      </c>
      <c r="W10" s="2">
        <f t="shared" si="5"/>
        <v>22000</v>
      </c>
      <c r="X10" s="2">
        <f t="shared" si="6"/>
        <v>18000</v>
      </c>
      <c r="Y10" s="2">
        <f t="shared" si="7"/>
        <v>4500</v>
      </c>
      <c r="Z10" s="2">
        <f t="shared" si="8"/>
        <v>500</v>
      </c>
      <c r="AA10" s="2">
        <f t="shared" si="9"/>
        <v>5500</v>
      </c>
      <c r="AB10" s="2">
        <f t="shared" si="10"/>
        <v>37.5</v>
      </c>
      <c r="AC10" s="2">
        <f t="shared" si="11"/>
        <v>12.5</v>
      </c>
      <c r="AD10" s="2">
        <f t="shared" si="0"/>
        <v>5000</v>
      </c>
      <c r="AE10" s="13">
        <f t="shared" si="14"/>
        <v>2461.6881085099294</v>
      </c>
      <c r="AF10" s="10">
        <f t="shared" si="15"/>
        <v>9.0909090909090912E-2</v>
      </c>
      <c r="AG10" s="10">
        <f t="shared" si="16"/>
        <v>500.32610909090909</v>
      </c>
      <c r="AH10" s="10">
        <f t="shared" si="17"/>
        <v>11000</v>
      </c>
      <c r="AI10" s="10">
        <f t="shared" si="18"/>
        <v>681818.18181818177</v>
      </c>
      <c r="AJ10" s="10">
        <f t="shared" si="19"/>
        <v>31000</v>
      </c>
      <c r="AK10" s="10">
        <f t="shared" si="20"/>
        <v>7617500000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</v>
      </c>
      <c r="T11" s="2">
        <f t="shared" si="2"/>
        <v>1800</v>
      </c>
      <c r="U11" s="2">
        <f t="shared" si="3"/>
        <v>200000</v>
      </c>
      <c r="V11" s="2">
        <f t="shared" si="4"/>
        <v>2200</v>
      </c>
      <c r="W11" s="2">
        <f t="shared" si="5"/>
        <v>18000</v>
      </c>
      <c r="X11" s="2">
        <f t="shared" si="6"/>
        <v>20000</v>
      </c>
      <c r="Y11" s="2">
        <f t="shared" si="7"/>
        <v>5000</v>
      </c>
      <c r="Z11" s="2">
        <f t="shared" si="8"/>
        <v>550</v>
      </c>
      <c r="AA11" s="2">
        <f t="shared" si="9"/>
        <v>4500</v>
      </c>
      <c r="AB11" s="2">
        <f t="shared" si="10"/>
        <v>12.5</v>
      </c>
      <c r="AC11" s="2">
        <f t="shared" si="11"/>
        <v>25</v>
      </c>
      <c r="AD11" s="2">
        <f t="shared" si="0"/>
        <v>5000</v>
      </c>
      <c r="AE11" s="13">
        <f t="shared" si="14"/>
        <v>2447.6694871752115</v>
      </c>
      <c r="AF11" s="10">
        <f t="shared" si="15"/>
        <v>9.0909090909090898E-2</v>
      </c>
      <c r="AG11" s="10">
        <f t="shared" si="16"/>
        <v>550.17439999999999</v>
      </c>
      <c r="AH11" s="10">
        <f t="shared" si="17"/>
        <v>12200</v>
      </c>
      <c r="AI11" s="10">
        <f t="shared" si="18"/>
        <v>250000.00000000003</v>
      </c>
      <c r="AJ11" s="10">
        <f t="shared" si="19"/>
        <v>28000</v>
      </c>
      <c r="AK11" s="10">
        <f t="shared" si="20"/>
        <v>3055100000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</v>
      </c>
      <c r="T12" s="2">
        <f t="shared" si="2"/>
        <v>2200</v>
      </c>
      <c r="U12" s="2">
        <f t="shared" si="3"/>
        <v>200000</v>
      </c>
      <c r="V12" s="2">
        <f t="shared" si="4"/>
        <v>1800</v>
      </c>
      <c r="W12" s="2">
        <f t="shared" si="5"/>
        <v>22000</v>
      </c>
      <c r="X12" s="2">
        <f t="shared" si="6"/>
        <v>20000</v>
      </c>
      <c r="Y12" s="2">
        <f t="shared" si="7"/>
        <v>5500</v>
      </c>
      <c r="Z12" s="2">
        <f t="shared" si="8"/>
        <v>500</v>
      </c>
      <c r="AA12" s="2">
        <f t="shared" si="9"/>
        <v>4500</v>
      </c>
      <c r="AB12" s="2">
        <f t="shared" si="10"/>
        <v>37.5</v>
      </c>
      <c r="AC12" s="2">
        <f t="shared" si="11"/>
        <v>25</v>
      </c>
      <c r="AD12" s="2">
        <f t="shared" si="0"/>
        <v>5000</v>
      </c>
      <c r="AE12" s="13">
        <f t="shared" si="14"/>
        <v>2489.5656809653342</v>
      </c>
      <c r="AF12" s="10">
        <f t="shared" si="15"/>
        <v>9.0909090909090912E-2</v>
      </c>
      <c r="AG12" s="10">
        <f t="shared" si="16"/>
        <v>500.1485090909091</v>
      </c>
      <c r="AH12" s="10">
        <f t="shared" si="17"/>
        <v>11800</v>
      </c>
      <c r="AI12" s="10">
        <f t="shared" si="18"/>
        <v>613636.36363636365</v>
      </c>
      <c r="AJ12" s="10">
        <f t="shared" si="19"/>
        <v>32000</v>
      </c>
      <c r="AK12" s="10">
        <f t="shared" si="20"/>
        <v>9652250000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</v>
      </c>
      <c r="T13" s="2">
        <f t="shared" si="2"/>
        <v>1800</v>
      </c>
      <c r="U13" s="2">
        <f t="shared" si="3"/>
        <v>220000.00000000003</v>
      </c>
      <c r="V13" s="2">
        <f t="shared" si="4"/>
        <v>2000</v>
      </c>
      <c r="W13" s="2">
        <f t="shared" si="5"/>
        <v>18000</v>
      </c>
      <c r="X13" s="2">
        <f t="shared" si="6"/>
        <v>22000</v>
      </c>
      <c r="Y13" s="2">
        <f t="shared" si="7"/>
        <v>4500</v>
      </c>
      <c r="Z13" s="2">
        <f t="shared" si="8"/>
        <v>550</v>
      </c>
      <c r="AA13" s="2">
        <f t="shared" si="9"/>
        <v>5000</v>
      </c>
      <c r="AB13" s="2">
        <f t="shared" si="10"/>
        <v>12.5</v>
      </c>
      <c r="AC13" s="2">
        <f t="shared" si="11"/>
        <v>37.5</v>
      </c>
      <c r="AD13" s="2">
        <f t="shared" si="0"/>
        <v>5000</v>
      </c>
      <c r="AE13" s="13">
        <f t="shared" si="14"/>
        <v>2200.7382429868517</v>
      </c>
      <c r="AF13" s="10">
        <f t="shared" si="15"/>
        <v>9.0909090909090912E-2</v>
      </c>
      <c r="AG13" s="10">
        <f t="shared" si="16"/>
        <v>550.1065696969697</v>
      </c>
      <c r="AH13" s="10">
        <f t="shared" si="17"/>
        <v>13000</v>
      </c>
      <c r="AI13" s="10">
        <f t="shared" si="18"/>
        <v>227272.72727272726</v>
      </c>
      <c r="AJ13" s="10">
        <f t="shared" si="19"/>
        <v>29000</v>
      </c>
      <c r="AK13" s="10">
        <f t="shared" si="20"/>
        <v>2928500000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22.028311317666503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</v>
      </c>
      <c r="T14" s="2">
        <f t="shared" si="2"/>
        <v>2000</v>
      </c>
      <c r="U14" s="2">
        <f t="shared" si="3"/>
        <v>180000</v>
      </c>
      <c r="V14" s="2">
        <f t="shared" si="4"/>
        <v>2200</v>
      </c>
      <c r="W14" s="2">
        <f t="shared" si="5"/>
        <v>20000</v>
      </c>
      <c r="X14" s="2">
        <f t="shared" si="6"/>
        <v>18000</v>
      </c>
      <c r="Y14" s="2">
        <f t="shared" si="7"/>
        <v>5000</v>
      </c>
      <c r="Z14" s="2">
        <f t="shared" si="8"/>
        <v>450</v>
      </c>
      <c r="AA14" s="2">
        <f t="shared" si="9"/>
        <v>5500</v>
      </c>
      <c r="AB14" s="2">
        <f t="shared" si="10"/>
        <v>25</v>
      </c>
      <c r="AC14" s="2">
        <f t="shared" si="11"/>
        <v>12.5</v>
      </c>
      <c r="AD14" s="2">
        <f t="shared" si="0"/>
        <v>5000</v>
      </c>
      <c r="AE14" s="13">
        <f t="shared" si="14"/>
        <v>2828.2289728040773</v>
      </c>
      <c r="AF14" s="10">
        <f t="shared" si="15"/>
        <v>9.0909090909090898E-2</v>
      </c>
      <c r="AG14" s="10">
        <f t="shared" si="16"/>
        <v>450.35199999999998</v>
      </c>
      <c r="AH14" s="10">
        <f t="shared" si="17"/>
        <v>11200</v>
      </c>
      <c r="AI14" s="10">
        <f t="shared" si="18"/>
        <v>500000.00000000006</v>
      </c>
      <c r="AJ14" s="10">
        <f t="shared" si="19"/>
        <v>29000</v>
      </c>
      <c r="AK14" s="10">
        <f t="shared" si="20"/>
        <v>5550800000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67.980200076364824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</v>
      </c>
      <c r="T15" s="2">
        <f t="shared" si="2"/>
        <v>2200</v>
      </c>
      <c r="U15" s="2">
        <f t="shared" si="3"/>
        <v>180000</v>
      </c>
      <c r="V15" s="2">
        <f t="shared" si="4"/>
        <v>2200</v>
      </c>
      <c r="W15" s="2">
        <f t="shared" si="5"/>
        <v>20000</v>
      </c>
      <c r="X15" s="2">
        <f t="shared" si="6"/>
        <v>18000</v>
      </c>
      <c r="Y15" s="2">
        <f t="shared" si="7"/>
        <v>5500</v>
      </c>
      <c r="Z15" s="2">
        <f t="shared" si="8"/>
        <v>550</v>
      </c>
      <c r="AA15" s="2">
        <f t="shared" si="9"/>
        <v>5000</v>
      </c>
      <c r="AB15" s="2">
        <f t="shared" si="10"/>
        <v>12.5</v>
      </c>
      <c r="AC15" s="2">
        <f t="shared" si="11"/>
        <v>25</v>
      </c>
      <c r="AD15" s="2">
        <f t="shared" si="0"/>
        <v>10000</v>
      </c>
      <c r="AE15" s="13">
        <f t="shared" si="14"/>
        <v>2353.4360718840594</v>
      </c>
      <c r="AF15" s="10">
        <f t="shared" si="15"/>
        <v>0.1</v>
      </c>
      <c r="AG15" s="10">
        <f t="shared" si="16"/>
        <v>550.08079999999995</v>
      </c>
      <c r="AH15" s="10">
        <f t="shared" si="17"/>
        <v>11200</v>
      </c>
      <c r="AI15" s="10">
        <f t="shared" si="18"/>
        <v>225000</v>
      </c>
      <c r="AJ15" s="10">
        <f t="shared" si="19"/>
        <v>29000</v>
      </c>
      <c r="AK15" s="10">
        <f t="shared" si="20"/>
        <v>3309650000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</v>
      </c>
      <c r="T16" s="2">
        <f t="shared" si="2"/>
        <v>1800</v>
      </c>
      <c r="U16" s="2">
        <f t="shared" si="3"/>
        <v>200000</v>
      </c>
      <c r="V16" s="2">
        <f t="shared" si="4"/>
        <v>1800</v>
      </c>
      <c r="W16" s="2">
        <f t="shared" si="5"/>
        <v>22000</v>
      </c>
      <c r="X16" s="2">
        <f t="shared" si="6"/>
        <v>20000</v>
      </c>
      <c r="Y16" s="2">
        <f t="shared" si="7"/>
        <v>4500</v>
      </c>
      <c r="Z16" s="2">
        <f t="shared" si="8"/>
        <v>450</v>
      </c>
      <c r="AA16" s="2">
        <f t="shared" si="9"/>
        <v>5500</v>
      </c>
      <c r="AB16" s="2">
        <f t="shared" si="10"/>
        <v>25</v>
      </c>
      <c r="AC16" s="2">
        <f t="shared" si="11"/>
        <v>37.5</v>
      </c>
      <c r="AD16" s="2">
        <f t="shared" si="0"/>
        <v>10000</v>
      </c>
      <c r="AE16" s="13">
        <f t="shared" si="14"/>
        <v>2661.5108572523427</v>
      </c>
      <c r="AF16" s="10">
        <f t="shared" si="15"/>
        <v>9.90990990990991E-2</v>
      </c>
      <c r="AG16" s="10">
        <f t="shared" si="16"/>
        <v>450.05765285285287</v>
      </c>
      <c r="AH16" s="10">
        <f t="shared" si="17"/>
        <v>11800</v>
      </c>
      <c r="AI16" s="10">
        <f t="shared" si="18"/>
        <v>495495.4954954955</v>
      </c>
      <c r="AJ16" s="10">
        <f t="shared" si="19"/>
        <v>32000</v>
      </c>
      <c r="AK16" s="10">
        <f t="shared" si="20"/>
        <v>5502200000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</v>
      </c>
      <c r="T17" s="2">
        <f t="shared" si="2"/>
        <v>2000</v>
      </c>
      <c r="U17" s="2">
        <f t="shared" si="3"/>
        <v>220000.00000000003</v>
      </c>
      <c r="V17" s="2">
        <f t="shared" si="4"/>
        <v>2000</v>
      </c>
      <c r="W17" s="2">
        <f t="shared" si="5"/>
        <v>18000</v>
      </c>
      <c r="X17" s="2">
        <f t="shared" si="6"/>
        <v>22000</v>
      </c>
      <c r="Y17" s="2">
        <f t="shared" si="7"/>
        <v>5000</v>
      </c>
      <c r="Z17" s="2">
        <f t="shared" si="8"/>
        <v>500</v>
      </c>
      <c r="AA17" s="2">
        <f t="shared" si="9"/>
        <v>4500</v>
      </c>
      <c r="AB17" s="2">
        <f t="shared" si="10"/>
        <v>37.5</v>
      </c>
      <c r="AC17" s="2">
        <f t="shared" si="11"/>
        <v>12.5</v>
      </c>
      <c r="AD17" s="2">
        <f t="shared" si="0"/>
        <v>10000</v>
      </c>
      <c r="AE17" s="13">
        <f t="shared" si="14"/>
        <v>2475.4882253620308</v>
      </c>
      <c r="AF17" s="10">
        <f t="shared" si="15"/>
        <v>7.5630252100840331E-2</v>
      </c>
      <c r="AG17" s="10">
        <f t="shared" si="16"/>
        <v>500.14910924369747</v>
      </c>
      <c r="AH17" s="10">
        <f t="shared" si="17"/>
        <v>13000</v>
      </c>
      <c r="AI17" s="10">
        <f t="shared" si="18"/>
        <v>623949.57983193279</v>
      </c>
      <c r="AJ17" s="10">
        <f t="shared" si="19"/>
        <v>29000</v>
      </c>
      <c r="AK17" s="10">
        <f t="shared" si="20"/>
        <v>8462000000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</v>
      </c>
      <c r="T18" s="2">
        <f t="shared" si="2"/>
        <v>2200</v>
      </c>
      <c r="U18" s="2">
        <f t="shared" si="3"/>
        <v>200000</v>
      </c>
      <c r="V18" s="2">
        <f t="shared" si="4"/>
        <v>1800</v>
      </c>
      <c r="W18" s="2">
        <f t="shared" si="5"/>
        <v>18000</v>
      </c>
      <c r="X18" s="2">
        <f t="shared" si="6"/>
        <v>22000</v>
      </c>
      <c r="Y18" s="2">
        <f t="shared" si="7"/>
        <v>5000</v>
      </c>
      <c r="Z18" s="2">
        <f t="shared" si="8"/>
        <v>550</v>
      </c>
      <c r="AA18" s="2">
        <f t="shared" si="9"/>
        <v>5500</v>
      </c>
      <c r="AB18" s="2">
        <f t="shared" si="10"/>
        <v>25</v>
      </c>
      <c r="AC18" s="2">
        <f t="shared" si="11"/>
        <v>12.5</v>
      </c>
      <c r="AD18" s="2">
        <f t="shared" si="0"/>
        <v>10000</v>
      </c>
      <c r="AE18" s="13">
        <f t="shared" si="14"/>
        <v>2434.8274373411823</v>
      </c>
      <c r="AF18" s="10">
        <f t="shared" si="15"/>
        <v>0.1</v>
      </c>
      <c r="AG18" s="10">
        <f t="shared" si="16"/>
        <v>550.16160000000002</v>
      </c>
      <c r="AH18" s="10">
        <f t="shared" si="17"/>
        <v>12800</v>
      </c>
      <c r="AI18" s="10">
        <f t="shared" si="18"/>
        <v>450000</v>
      </c>
      <c r="AJ18" s="10">
        <f t="shared" si="19"/>
        <v>29000</v>
      </c>
      <c r="AK18" s="10">
        <f t="shared" si="20"/>
        <v>5805200000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</v>
      </c>
      <c r="T19" s="2">
        <f t="shared" si="2"/>
        <v>1800</v>
      </c>
      <c r="U19" s="2">
        <f t="shared" si="3"/>
        <v>220000.00000000003</v>
      </c>
      <c r="V19" s="2">
        <f t="shared" si="4"/>
        <v>2000</v>
      </c>
      <c r="W19" s="2">
        <f t="shared" si="5"/>
        <v>20000</v>
      </c>
      <c r="X19" s="2">
        <f t="shared" si="6"/>
        <v>18000</v>
      </c>
      <c r="Y19" s="2">
        <f t="shared" si="7"/>
        <v>5500</v>
      </c>
      <c r="Z19" s="2">
        <f t="shared" si="8"/>
        <v>450</v>
      </c>
      <c r="AA19" s="2">
        <f t="shared" si="9"/>
        <v>4500</v>
      </c>
      <c r="AB19" s="2">
        <f t="shared" si="10"/>
        <v>37.5</v>
      </c>
      <c r="AC19" s="2">
        <f t="shared" si="11"/>
        <v>25</v>
      </c>
      <c r="AD19" s="2">
        <f t="shared" si="0"/>
        <v>10000</v>
      </c>
      <c r="AE19" s="13">
        <f t="shared" si="14"/>
        <v>2972.0223418530391</v>
      </c>
      <c r="AF19" s="10">
        <f t="shared" si="15"/>
        <v>9.90990990990991E-2</v>
      </c>
      <c r="AG19" s="10">
        <f t="shared" si="16"/>
        <v>450.08647927927927</v>
      </c>
      <c r="AH19" s="10">
        <f t="shared" si="17"/>
        <v>11000</v>
      </c>
      <c r="AI19" s="10">
        <f t="shared" si="18"/>
        <v>743243.2432432432</v>
      </c>
      <c r="AJ19" s="10">
        <f t="shared" si="19"/>
        <v>29000</v>
      </c>
      <c r="AK19" s="10">
        <f t="shared" si="20"/>
        <v>8789000000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</v>
      </c>
      <c r="T20" s="2">
        <f t="shared" si="2"/>
        <v>2000</v>
      </c>
      <c r="U20" s="2">
        <f t="shared" si="3"/>
        <v>180000</v>
      </c>
      <c r="V20" s="2">
        <f t="shared" si="4"/>
        <v>2200</v>
      </c>
      <c r="W20" s="2">
        <f t="shared" si="5"/>
        <v>22000</v>
      </c>
      <c r="X20" s="2">
        <f t="shared" si="6"/>
        <v>20000</v>
      </c>
      <c r="Y20" s="2">
        <f t="shared" si="7"/>
        <v>4500</v>
      </c>
      <c r="Z20" s="2">
        <f t="shared" si="8"/>
        <v>500</v>
      </c>
      <c r="AA20" s="2">
        <f t="shared" si="9"/>
        <v>5000</v>
      </c>
      <c r="AB20" s="2">
        <f t="shared" si="10"/>
        <v>12.5</v>
      </c>
      <c r="AC20" s="2">
        <f t="shared" si="11"/>
        <v>37.5</v>
      </c>
      <c r="AD20" s="2">
        <f t="shared" si="0"/>
        <v>10000</v>
      </c>
      <c r="AE20" s="13">
        <f t="shared" si="14"/>
        <v>2146.1677063243524</v>
      </c>
      <c r="AF20" s="10">
        <f t="shared" si="15"/>
        <v>7.5630252100840331E-2</v>
      </c>
      <c r="AG20" s="10">
        <f t="shared" si="16"/>
        <v>500.04970308123251</v>
      </c>
      <c r="AH20" s="10">
        <f t="shared" si="17"/>
        <v>12200</v>
      </c>
      <c r="AI20" s="10">
        <f t="shared" si="18"/>
        <v>207983.19327731093</v>
      </c>
      <c r="AJ20" s="10">
        <f t="shared" si="19"/>
        <v>32000</v>
      </c>
      <c r="AK20" s="10">
        <f t="shared" si="20"/>
        <v>3075550000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27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</v>
      </c>
      <c r="T21" s="2">
        <f t="shared" si="2"/>
        <v>1800</v>
      </c>
      <c r="U21" s="2">
        <f t="shared" si="3"/>
        <v>220000.00000000003</v>
      </c>
      <c r="V21" s="2">
        <f t="shared" si="4"/>
        <v>2200</v>
      </c>
      <c r="W21" s="2">
        <f t="shared" si="5"/>
        <v>22000</v>
      </c>
      <c r="X21" s="2">
        <f t="shared" si="6"/>
        <v>18000</v>
      </c>
      <c r="Y21" s="2">
        <f t="shared" si="7"/>
        <v>5000</v>
      </c>
      <c r="Z21" s="2">
        <f t="shared" si="8"/>
        <v>500</v>
      </c>
      <c r="AA21" s="2">
        <f t="shared" si="9"/>
        <v>4500</v>
      </c>
      <c r="AB21" s="2">
        <f t="shared" si="10"/>
        <v>25</v>
      </c>
      <c r="AC21" s="2">
        <f t="shared" si="11"/>
        <v>37.5</v>
      </c>
      <c r="AD21" s="2">
        <f t="shared" si="0"/>
        <v>10000</v>
      </c>
      <c r="AE21" s="13">
        <f t="shared" si="14"/>
        <v>2501.0006443432162</v>
      </c>
      <c r="AF21" s="10">
        <f t="shared" si="15"/>
        <v>0.1</v>
      </c>
      <c r="AG21" s="10">
        <f t="shared" si="16"/>
        <v>500.05279999999999</v>
      </c>
      <c r="AH21" s="10">
        <f t="shared" si="17"/>
        <v>11200</v>
      </c>
      <c r="AI21" s="10">
        <f t="shared" si="18"/>
        <v>450000</v>
      </c>
      <c r="AJ21" s="10">
        <f t="shared" si="19"/>
        <v>31000</v>
      </c>
      <c r="AK21" s="10">
        <f t="shared" si="20"/>
        <v>5833200000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LOOKUP(BD29,$AY$3:$BA$3,AY4:BA4)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</v>
      </c>
      <c r="T22" s="2">
        <f t="shared" si="2"/>
        <v>2000</v>
      </c>
      <c r="U22" s="2">
        <f t="shared" si="3"/>
        <v>180000</v>
      </c>
      <c r="V22" s="2">
        <f t="shared" si="4"/>
        <v>1800</v>
      </c>
      <c r="W22" s="2">
        <f t="shared" si="5"/>
        <v>18000</v>
      </c>
      <c r="X22" s="2">
        <f t="shared" si="6"/>
        <v>20000</v>
      </c>
      <c r="Y22" s="2">
        <f t="shared" si="7"/>
        <v>5500</v>
      </c>
      <c r="Z22" s="2">
        <f t="shared" si="8"/>
        <v>550</v>
      </c>
      <c r="AA22" s="2">
        <f t="shared" si="9"/>
        <v>5000</v>
      </c>
      <c r="AB22" s="2">
        <f t="shared" si="10"/>
        <v>37.5</v>
      </c>
      <c r="AC22" s="2">
        <f t="shared" si="11"/>
        <v>12.5</v>
      </c>
      <c r="AD22" s="2">
        <f t="shared" si="0"/>
        <v>10000</v>
      </c>
      <c r="AE22" s="13">
        <f t="shared" si="14"/>
        <v>2734.4166878772517</v>
      </c>
      <c r="AF22" s="10">
        <f t="shared" si="15"/>
        <v>9.90990990990991E-2</v>
      </c>
      <c r="AG22" s="10">
        <f t="shared" si="16"/>
        <v>550.1745585585586</v>
      </c>
      <c r="AH22" s="10">
        <f t="shared" si="17"/>
        <v>11800</v>
      </c>
      <c r="AI22" s="10">
        <f t="shared" si="18"/>
        <v>743243.2432432432</v>
      </c>
      <c r="AJ22" s="10">
        <f t="shared" si="19"/>
        <v>28000</v>
      </c>
      <c r="AK22" s="10">
        <f t="shared" si="20"/>
        <v>8758050000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LOOKUP(BE29,$AY$3:$BA$3,AY5:BA5)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</v>
      </c>
      <c r="T23" s="2">
        <f t="shared" si="2"/>
        <v>2200</v>
      </c>
      <c r="U23" s="2">
        <f t="shared" si="3"/>
        <v>200000</v>
      </c>
      <c r="V23" s="2">
        <f t="shared" si="4"/>
        <v>2000</v>
      </c>
      <c r="W23" s="2">
        <f t="shared" si="5"/>
        <v>20000</v>
      </c>
      <c r="X23" s="2">
        <f t="shared" si="6"/>
        <v>22000</v>
      </c>
      <c r="Y23" s="2">
        <f t="shared" si="7"/>
        <v>4500</v>
      </c>
      <c r="Z23" s="2">
        <f t="shared" si="8"/>
        <v>450</v>
      </c>
      <c r="AA23" s="2">
        <f t="shared" si="9"/>
        <v>5500</v>
      </c>
      <c r="AB23" s="2">
        <f t="shared" si="10"/>
        <v>12.5</v>
      </c>
      <c r="AC23" s="2">
        <f t="shared" si="11"/>
        <v>25</v>
      </c>
      <c r="AD23" s="2">
        <f t="shared" si="0"/>
        <v>10000</v>
      </c>
      <c r="AE23" s="13">
        <f t="shared" si="14"/>
        <v>2276.2267327313857</v>
      </c>
      <c r="AF23" s="10">
        <f t="shared" si="15"/>
        <v>7.5630252100840331E-2</v>
      </c>
      <c r="AG23" s="10">
        <f t="shared" si="16"/>
        <v>450.07535462184876</v>
      </c>
      <c r="AH23" s="10">
        <f t="shared" si="17"/>
        <v>13000</v>
      </c>
      <c r="AI23" s="10">
        <f t="shared" si="18"/>
        <v>207983.19327731093</v>
      </c>
      <c r="AJ23" s="10">
        <f t="shared" si="19"/>
        <v>31000</v>
      </c>
      <c r="AK23" s="10">
        <f t="shared" si="20"/>
        <v>3076000000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LOOKUP(BF29,$AY$3:$BA$3,AY6:BA6)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</v>
      </c>
      <c r="T24" s="2">
        <f t="shared" si="2"/>
        <v>2000</v>
      </c>
      <c r="U24" s="2">
        <f t="shared" si="3"/>
        <v>220000.00000000003</v>
      </c>
      <c r="V24" s="2">
        <f t="shared" si="4"/>
        <v>2200</v>
      </c>
      <c r="W24" s="2">
        <f t="shared" si="5"/>
        <v>18000</v>
      </c>
      <c r="X24" s="2">
        <f t="shared" si="6"/>
        <v>20000</v>
      </c>
      <c r="Y24" s="2">
        <f t="shared" si="7"/>
        <v>4500</v>
      </c>
      <c r="Z24" s="2">
        <f t="shared" si="8"/>
        <v>450</v>
      </c>
      <c r="AA24" s="2">
        <f t="shared" si="9"/>
        <v>5500</v>
      </c>
      <c r="AB24" s="2">
        <f t="shared" si="10"/>
        <v>37.5</v>
      </c>
      <c r="AC24" s="2">
        <f t="shared" si="11"/>
        <v>25</v>
      </c>
      <c r="AD24" s="2">
        <f t="shared" si="0"/>
        <v>10000</v>
      </c>
      <c r="AE24" s="13">
        <f t="shared" si="14"/>
        <v>2621.9433634264028</v>
      </c>
      <c r="AF24" s="10">
        <f t="shared" si="15"/>
        <v>0.1</v>
      </c>
      <c r="AG24" s="10">
        <f t="shared" si="16"/>
        <v>450.08</v>
      </c>
      <c r="AH24" s="10">
        <f t="shared" si="17"/>
        <v>12200</v>
      </c>
      <c r="AI24" s="10">
        <f t="shared" si="18"/>
        <v>675000</v>
      </c>
      <c r="AJ24" s="10">
        <f t="shared" si="19"/>
        <v>28000</v>
      </c>
      <c r="AK24" s="10">
        <f t="shared" si="20"/>
        <v>7306250000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LOOKUP(BG29,$AY$3:$BA$3,AY7:BA7)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</v>
      </c>
      <c r="T25" s="2">
        <f t="shared" si="2"/>
        <v>2200</v>
      </c>
      <c r="U25" s="2">
        <f t="shared" si="3"/>
        <v>180000</v>
      </c>
      <c r="V25" s="2">
        <f t="shared" si="4"/>
        <v>1800</v>
      </c>
      <c r="W25" s="2">
        <f t="shared" si="5"/>
        <v>20000</v>
      </c>
      <c r="X25" s="2">
        <f t="shared" si="6"/>
        <v>22000</v>
      </c>
      <c r="Y25" s="2">
        <f t="shared" si="7"/>
        <v>5000</v>
      </c>
      <c r="Z25" s="2">
        <f t="shared" si="8"/>
        <v>500</v>
      </c>
      <c r="AA25" s="2">
        <f t="shared" si="9"/>
        <v>4500</v>
      </c>
      <c r="AB25" s="2">
        <f t="shared" si="10"/>
        <v>12.5</v>
      </c>
      <c r="AC25" s="2">
        <f t="shared" si="11"/>
        <v>37.5</v>
      </c>
      <c r="AD25" s="2">
        <f t="shared" si="0"/>
        <v>10000</v>
      </c>
      <c r="AE25" s="13">
        <f t="shared" si="14"/>
        <v>2525.2289769413173</v>
      </c>
      <c r="AF25" s="10">
        <f t="shared" si="15"/>
        <v>9.90990990990991E-2</v>
      </c>
      <c r="AG25" s="10">
        <f t="shared" si="16"/>
        <v>500.05871951951951</v>
      </c>
      <c r="AH25" s="10">
        <f t="shared" si="17"/>
        <v>12800</v>
      </c>
      <c r="AI25" s="10">
        <f t="shared" si="18"/>
        <v>247747.74774774775</v>
      </c>
      <c r="AJ25" s="10">
        <f t="shared" si="19"/>
        <v>31000</v>
      </c>
      <c r="AK25" s="10">
        <f t="shared" si="20"/>
        <v>3353300000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LOOKUP(BH29,$AY$3:$BA$3,AY8:BA8)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</v>
      </c>
      <c r="T26" s="2">
        <f t="shared" si="2"/>
        <v>1800</v>
      </c>
      <c r="U26" s="2">
        <f t="shared" si="3"/>
        <v>200000</v>
      </c>
      <c r="V26" s="2">
        <f t="shared" si="4"/>
        <v>2000</v>
      </c>
      <c r="W26" s="2">
        <f t="shared" si="5"/>
        <v>22000</v>
      </c>
      <c r="X26" s="2">
        <f t="shared" si="6"/>
        <v>18000</v>
      </c>
      <c r="Y26" s="2">
        <f t="shared" si="7"/>
        <v>5500</v>
      </c>
      <c r="Z26" s="2">
        <f t="shared" si="8"/>
        <v>550</v>
      </c>
      <c r="AA26" s="2">
        <f t="shared" si="9"/>
        <v>5000</v>
      </c>
      <c r="AB26" s="2">
        <f t="shared" si="10"/>
        <v>25</v>
      </c>
      <c r="AC26" s="2">
        <f t="shared" si="11"/>
        <v>12.5</v>
      </c>
      <c r="AD26" s="2">
        <f t="shared" si="0"/>
        <v>10000</v>
      </c>
      <c r="AE26" s="13">
        <f t="shared" si="14"/>
        <v>2348.318868149192</v>
      </c>
      <c r="AF26" s="10">
        <f t="shared" si="15"/>
        <v>7.5630252100840331E-2</v>
      </c>
      <c r="AG26" s="10">
        <f t="shared" si="16"/>
        <v>550.14750924369753</v>
      </c>
      <c r="AH26" s="10">
        <f t="shared" si="17"/>
        <v>11000</v>
      </c>
      <c r="AI26" s="10">
        <f t="shared" si="18"/>
        <v>415966.38655462186</v>
      </c>
      <c r="AJ26" s="10">
        <f t="shared" si="19"/>
        <v>31000</v>
      </c>
      <c r="AK26" s="10">
        <f t="shared" si="20"/>
        <v>6347000000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LOOKUP(BI29,$AY$3:$BA$3,AY9:BA9)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</v>
      </c>
      <c r="T27" s="2">
        <f t="shared" si="2"/>
        <v>2000</v>
      </c>
      <c r="U27" s="2">
        <f t="shared" si="3"/>
        <v>180000</v>
      </c>
      <c r="V27" s="2">
        <f t="shared" si="4"/>
        <v>2000</v>
      </c>
      <c r="W27" s="2">
        <f t="shared" si="5"/>
        <v>22000</v>
      </c>
      <c r="X27" s="2">
        <f t="shared" si="6"/>
        <v>22000</v>
      </c>
      <c r="Y27" s="2">
        <f t="shared" si="7"/>
        <v>4500</v>
      </c>
      <c r="Z27" s="2">
        <f t="shared" si="8"/>
        <v>550</v>
      </c>
      <c r="AA27" s="2">
        <f t="shared" si="9"/>
        <v>4500</v>
      </c>
      <c r="AB27" s="2">
        <f t="shared" si="10"/>
        <v>25</v>
      </c>
      <c r="AC27" s="2">
        <f t="shared" si="11"/>
        <v>25</v>
      </c>
      <c r="AD27" s="2">
        <f t="shared" si="0"/>
        <v>15000</v>
      </c>
      <c r="AE27" s="13">
        <f t="shared" si="14"/>
        <v>2420.9917389515517</v>
      </c>
      <c r="AF27" s="10">
        <f t="shared" si="15"/>
        <v>0.10891089108910891</v>
      </c>
      <c r="AG27" s="10">
        <f t="shared" si="16"/>
        <v>550.05761056105609</v>
      </c>
      <c r="AH27" s="10">
        <f t="shared" si="17"/>
        <v>13000</v>
      </c>
      <c r="AI27" s="10">
        <f t="shared" si="18"/>
        <v>490099.00990099012</v>
      </c>
      <c r="AJ27" s="10">
        <f t="shared" si="19"/>
        <v>33000</v>
      </c>
      <c r="AK27" s="10">
        <f t="shared" si="20"/>
        <v>5811000000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LOOKUP(BJ29,$AY$3:$BA$3,AY10:BA10)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</v>
      </c>
      <c r="T28" s="2">
        <f t="shared" si="2"/>
        <v>2200</v>
      </c>
      <c r="U28" s="2">
        <f t="shared" si="3"/>
        <v>200000</v>
      </c>
      <c r="V28" s="2">
        <f t="shared" si="4"/>
        <v>2200</v>
      </c>
      <c r="W28" s="2">
        <f t="shared" si="5"/>
        <v>18000</v>
      </c>
      <c r="X28" s="2">
        <f t="shared" si="6"/>
        <v>18000</v>
      </c>
      <c r="Y28" s="2">
        <f t="shared" si="7"/>
        <v>5000</v>
      </c>
      <c r="Z28" s="2">
        <f t="shared" si="8"/>
        <v>450</v>
      </c>
      <c r="AA28" s="2">
        <f t="shared" si="9"/>
        <v>5000</v>
      </c>
      <c r="AB28" s="2">
        <f t="shared" si="10"/>
        <v>37.5</v>
      </c>
      <c r="AC28" s="2">
        <f t="shared" si="11"/>
        <v>37.5</v>
      </c>
      <c r="AD28" s="2">
        <f t="shared" si="0"/>
        <v>15000</v>
      </c>
      <c r="AE28" s="13">
        <f t="shared" si="14"/>
        <v>2583.9859456453191</v>
      </c>
      <c r="AF28" s="10">
        <f t="shared" si="15"/>
        <v>8.2568807339449546E-2</v>
      </c>
      <c r="AG28" s="10">
        <f t="shared" si="16"/>
        <v>450.03326890927627</v>
      </c>
      <c r="AH28" s="10">
        <f t="shared" si="17"/>
        <v>11200</v>
      </c>
      <c r="AI28" s="10">
        <f t="shared" si="18"/>
        <v>619266.05504587153</v>
      </c>
      <c r="AJ28" s="10">
        <f t="shared" si="19"/>
        <v>27000</v>
      </c>
      <c r="AK28" s="10">
        <f t="shared" si="20"/>
        <v>7655900000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LOOKUP(BK29,$AY$3:$BA$3,AY11:BA11)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</v>
      </c>
      <c r="T29" s="2">
        <f t="shared" si="2"/>
        <v>1800</v>
      </c>
      <c r="U29" s="2">
        <f t="shared" si="3"/>
        <v>220000.00000000003</v>
      </c>
      <c r="V29" s="2">
        <f t="shared" si="4"/>
        <v>1800</v>
      </c>
      <c r="W29" s="2">
        <f t="shared" si="5"/>
        <v>20000</v>
      </c>
      <c r="X29" s="2">
        <f t="shared" si="6"/>
        <v>20000</v>
      </c>
      <c r="Y29" s="2">
        <f t="shared" si="7"/>
        <v>5500</v>
      </c>
      <c r="Z29" s="2">
        <f t="shared" si="8"/>
        <v>500</v>
      </c>
      <c r="AA29" s="2">
        <f t="shared" si="9"/>
        <v>5500</v>
      </c>
      <c r="AB29" s="2">
        <f t="shared" si="10"/>
        <v>12.5</v>
      </c>
      <c r="AC29" s="2">
        <f t="shared" si="11"/>
        <v>12.5</v>
      </c>
      <c r="AD29" s="2">
        <f t="shared" si="0"/>
        <v>15000</v>
      </c>
      <c r="AE29" s="13">
        <f t="shared" si="14"/>
        <v>2504.2828209032932</v>
      </c>
      <c r="AF29" s="10">
        <f t="shared" si="15"/>
        <v>8.3333333333333329E-2</v>
      </c>
      <c r="AG29" s="10">
        <f t="shared" si="16"/>
        <v>500.1073777777778</v>
      </c>
      <c r="AH29" s="10">
        <f t="shared" si="17"/>
        <v>11800</v>
      </c>
      <c r="AI29" s="10">
        <f t="shared" si="18"/>
        <v>229166.66666666672</v>
      </c>
      <c r="AJ29" s="10">
        <f t="shared" si="19"/>
        <v>30000</v>
      </c>
      <c r="AK29" s="10">
        <f t="shared" si="20"/>
        <v>3457650000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LOOKUP(BL29,$AY$3:$BA$3,AY12:BA12)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27">
        <v>27</v>
      </c>
      <c r="BD29" s="27">
        <v>3</v>
      </c>
      <c r="BE29" s="27">
        <v>2</v>
      </c>
      <c r="BF29" s="27">
        <v>1</v>
      </c>
      <c r="BG29" s="27">
        <v>3</v>
      </c>
      <c r="BH29" s="27">
        <v>1</v>
      </c>
      <c r="BI29" s="27">
        <v>2</v>
      </c>
      <c r="BJ29" s="27">
        <v>2</v>
      </c>
      <c r="BK29" s="27">
        <v>3</v>
      </c>
      <c r="BL29" s="27">
        <v>2</v>
      </c>
      <c r="BM29" s="27">
        <v>3</v>
      </c>
      <c r="BN29" s="27">
        <v>1</v>
      </c>
      <c r="BO29" s="27">
        <v>1</v>
      </c>
      <c r="BP29" s="27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</v>
      </c>
      <c r="T30" s="2">
        <f t="shared" si="2"/>
        <v>2000</v>
      </c>
      <c r="U30" s="2">
        <f t="shared" si="3"/>
        <v>200000</v>
      </c>
      <c r="V30" s="2">
        <f t="shared" si="4"/>
        <v>2000</v>
      </c>
      <c r="W30" s="2">
        <f t="shared" si="5"/>
        <v>18000</v>
      </c>
      <c r="X30" s="2">
        <f t="shared" si="6"/>
        <v>18000</v>
      </c>
      <c r="Y30" s="2">
        <f t="shared" si="7"/>
        <v>5500</v>
      </c>
      <c r="Z30" s="2">
        <f t="shared" si="8"/>
        <v>500</v>
      </c>
      <c r="AA30" s="2">
        <f t="shared" si="9"/>
        <v>5500</v>
      </c>
      <c r="AB30" s="2">
        <f t="shared" si="10"/>
        <v>12.5</v>
      </c>
      <c r="AC30" s="2">
        <f t="shared" si="11"/>
        <v>37.5</v>
      </c>
      <c r="AD30" s="2">
        <f t="shared" si="0"/>
        <v>15000</v>
      </c>
      <c r="AE30" s="13">
        <f t="shared" si="14"/>
        <v>2640.954444000211</v>
      </c>
      <c r="AF30" s="10">
        <f t="shared" si="15"/>
        <v>0.10891089108910891</v>
      </c>
      <c r="AG30" s="10">
        <f t="shared" si="16"/>
        <v>500.03840704070404</v>
      </c>
      <c r="AH30" s="10">
        <f t="shared" si="17"/>
        <v>11000</v>
      </c>
      <c r="AI30" s="10">
        <f t="shared" si="18"/>
        <v>245049.50495049506</v>
      </c>
      <c r="AJ30" s="10">
        <f t="shared" si="19"/>
        <v>27000</v>
      </c>
      <c r="AK30" s="10">
        <f t="shared" si="20"/>
        <v>3118500000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LOOKUP(BM29,$AY$3:$BA$3,AY13:BA13)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</v>
      </c>
      <c r="T31" s="2">
        <f t="shared" si="2"/>
        <v>2200</v>
      </c>
      <c r="U31" s="2">
        <f t="shared" si="3"/>
        <v>220000.00000000003</v>
      </c>
      <c r="V31" s="2">
        <f t="shared" si="4"/>
        <v>2200</v>
      </c>
      <c r="W31" s="2">
        <f t="shared" si="5"/>
        <v>20000</v>
      </c>
      <c r="X31" s="2">
        <f t="shared" si="6"/>
        <v>20000</v>
      </c>
      <c r="Y31" s="2">
        <f t="shared" si="7"/>
        <v>4500</v>
      </c>
      <c r="Z31" s="2">
        <f t="shared" si="8"/>
        <v>550</v>
      </c>
      <c r="AA31" s="2">
        <f t="shared" si="9"/>
        <v>4500</v>
      </c>
      <c r="AB31" s="2">
        <f t="shared" si="10"/>
        <v>25</v>
      </c>
      <c r="AC31" s="2">
        <f t="shared" si="11"/>
        <v>12.5</v>
      </c>
      <c r="AD31" s="2">
        <f t="shared" si="0"/>
        <v>15000</v>
      </c>
      <c r="AE31" s="13">
        <f t="shared" si="14"/>
        <v>2186.2090109790943</v>
      </c>
      <c r="AF31" s="10">
        <f t="shared" si="15"/>
        <v>8.2568807339449546E-2</v>
      </c>
      <c r="AG31" s="10">
        <f t="shared" si="16"/>
        <v>550.09980672782876</v>
      </c>
      <c r="AH31" s="10">
        <f t="shared" si="17"/>
        <v>12200</v>
      </c>
      <c r="AI31" s="10">
        <f t="shared" si="18"/>
        <v>412844.03669724771</v>
      </c>
      <c r="AJ31" s="10">
        <f t="shared" si="19"/>
        <v>30000</v>
      </c>
      <c r="AK31" s="10">
        <f t="shared" si="20"/>
        <v>5303400000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LOOKUP(BN29,$AY$3:$BA$3,AY14:BA14)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</v>
      </c>
      <c r="T32" s="2">
        <f t="shared" si="2"/>
        <v>1800</v>
      </c>
      <c r="U32" s="2">
        <f t="shared" si="3"/>
        <v>180000</v>
      </c>
      <c r="V32" s="2">
        <f t="shared" si="4"/>
        <v>1800</v>
      </c>
      <c r="W32" s="2">
        <f t="shared" si="5"/>
        <v>22000</v>
      </c>
      <c r="X32" s="2">
        <f t="shared" si="6"/>
        <v>22000</v>
      </c>
      <c r="Y32" s="2">
        <f t="shared" si="7"/>
        <v>5000</v>
      </c>
      <c r="Z32" s="2">
        <f t="shared" si="8"/>
        <v>450</v>
      </c>
      <c r="AA32" s="2">
        <f t="shared" si="9"/>
        <v>5000</v>
      </c>
      <c r="AB32" s="2">
        <f t="shared" si="10"/>
        <v>37.5</v>
      </c>
      <c r="AC32" s="2">
        <f t="shared" si="11"/>
        <v>25</v>
      </c>
      <c r="AD32" s="2">
        <f t="shared" si="0"/>
        <v>15000</v>
      </c>
      <c r="AE32" s="13">
        <f t="shared" si="14"/>
        <v>2725.9919589311135</v>
      </c>
      <c r="AF32" s="10">
        <f t="shared" si="15"/>
        <v>8.3333333333333329E-2</v>
      </c>
      <c r="AG32" s="10">
        <f t="shared" si="16"/>
        <v>450.05368888888887</v>
      </c>
      <c r="AH32" s="10">
        <f t="shared" si="17"/>
        <v>12800</v>
      </c>
      <c r="AI32" s="10">
        <f t="shared" si="18"/>
        <v>687500</v>
      </c>
      <c r="AJ32" s="10">
        <f t="shared" si="19"/>
        <v>33000</v>
      </c>
      <c r="AK32" s="10">
        <f t="shared" si="20"/>
        <v>9238900000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LOOKUP(BO29,$AY$3:$BA$3,AY15:BA15)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</v>
      </c>
      <c r="T33" s="2">
        <f t="shared" si="2"/>
        <v>2200</v>
      </c>
      <c r="U33" s="2">
        <f t="shared" si="3"/>
        <v>220000.00000000003</v>
      </c>
      <c r="V33" s="2">
        <f t="shared" si="4"/>
        <v>2000</v>
      </c>
      <c r="W33" s="2">
        <f t="shared" si="5"/>
        <v>22000</v>
      </c>
      <c r="X33" s="2">
        <f t="shared" si="6"/>
        <v>20000</v>
      </c>
      <c r="Y33" s="2">
        <f t="shared" si="7"/>
        <v>5000</v>
      </c>
      <c r="Z33" s="2">
        <f t="shared" si="8"/>
        <v>450</v>
      </c>
      <c r="AA33" s="2">
        <f t="shared" si="9"/>
        <v>5000</v>
      </c>
      <c r="AB33" s="2">
        <f t="shared" si="10"/>
        <v>12.5</v>
      </c>
      <c r="AC33" s="2">
        <f t="shared" si="11"/>
        <v>12.5</v>
      </c>
      <c r="AD33" s="2">
        <f t="shared" si="0"/>
        <v>15000</v>
      </c>
      <c r="AE33" s="13">
        <f t="shared" si="14"/>
        <v>2620.2575552946651</v>
      </c>
      <c r="AF33" s="10">
        <f t="shared" si="15"/>
        <v>0.10891089108910891</v>
      </c>
      <c r="AG33" s="10">
        <f t="shared" si="16"/>
        <v>450.11628778877889</v>
      </c>
      <c r="AH33" s="10">
        <f t="shared" si="17"/>
        <v>12000</v>
      </c>
      <c r="AI33" s="10">
        <f t="shared" si="18"/>
        <v>245049.50495049506</v>
      </c>
      <c r="AJ33" s="10">
        <f t="shared" si="19"/>
        <v>32000</v>
      </c>
      <c r="AK33" s="10">
        <f t="shared" si="20"/>
        <v>3354000000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LOOKUP(BP29,$AY$3:$BA$3,AY16:BA16)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</v>
      </c>
      <c r="T34" s="2">
        <f t="shared" si="2"/>
        <v>1800</v>
      </c>
      <c r="U34" s="2">
        <f t="shared" si="3"/>
        <v>180000</v>
      </c>
      <c r="V34" s="2">
        <f t="shared" si="4"/>
        <v>2200</v>
      </c>
      <c r="W34" s="2">
        <f t="shared" si="5"/>
        <v>18000</v>
      </c>
      <c r="X34" s="2">
        <f t="shared" si="6"/>
        <v>22000</v>
      </c>
      <c r="Y34" s="2">
        <f t="shared" si="7"/>
        <v>5500</v>
      </c>
      <c r="Z34" s="2">
        <f t="shared" si="8"/>
        <v>500</v>
      </c>
      <c r="AA34" s="2">
        <f t="shared" si="9"/>
        <v>5500</v>
      </c>
      <c r="AB34" s="2">
        <f t="shared" si="10"/>
        <v>25</v>
      </c>
      <c r="AC34" s="2">
        <f t="shared" si="11"/>
        <v>25</v>
      </c>
      <c r="AD34" s="2">
        <f t="shared" si="0"/>
        <v>15000</v>
      </c>
      <c r="AE34" s="13">
        <f t="shared" si="14"/>
        <v>2504.6762322024292</v>
      </c>
      <c r="AF34" s="10">
        <f t="shared" si="15"/>
        <v>8.2568807339449546E-2</v>
      </c>
      <c r="AG34" s="10">
        <f t="shared" si="16"/>
        <v>500.04883669724768</v>
      </c>
      <c r="AH34" s="10">
        <f t="shared" si="17"/>
        <v>13200</v>
      </c>
      <c r="AI34" s="10">
        <f t="shared" si="18"/>
        <v>412844.03669724771</v>
      </c>
      <c r="AJ34" s="10">
        <f t="shared" si="19"/>
        <v>29000</v>
      </c>
      <c r="AK34" s="10">
        <f t="shared" si="20"/>
        <v>6417400000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</v>
      </c>
      <c r="T35" s="2">
        <f t="shared" si="2"/>
        <v>2000</v>
      </c>
      <c r="U35" s="2">
        <f t="shared" si="3"/>
        <v>200000</v>
      </c>
      <c r="V35" s="2">
        <f t="shared" si="4"/>
        <v>1800</v>
      </c>
      <c r="W35" s="2">
        <f t="shared" si="5"/>
        <v>20000</v>
      </c>
      <c r="X35" s="2">
        <f t="shared" si="6"/>
        <v>18000</v>
      </c>
      <c r="Y35" s="2">
        <f t="shared" si="7"/>
        <v>4500</v>
      </c>
      <c r="Z35" s="2">
        <f t="shared" si="8"/>
        <v>550</v>
      </c>
      <c r="AA35" s="2">
        <f t="shared" si="9"/>
        <v>4500</v>
      </c>
      <c r="AB35" s="2">
        <f t="shared" si="10"/>
        <v>37.5</v>
      </c>
      <c r="AC35" s="2">
        <f t="shared" si="11"/>
        <v>37.5</v>
      </c>
      <c r="AD35" s="2">
        <f t="shared" si="0"/>
        <v>15000</v>
      </c>
      <c r="AE35" s="13">
        <f t="shared" si="14"/>
        <v>2374.7626236331048</v>
      </c>
      <c r="AF35" s="10">
        <f t="shared" si="15"/>
        <v>8.3333333333333329E-2</v>
      </c>
      <c r="AG35" s="10">
        <f t="shared" si="16"/>
        <v>550.03614814814819</v>
      </c>
      <c r="AH35" s="10">
        <f t="shared" si="17"/>
        <v>10800</v>
      </c>
      <c r="AI35" s="10">
        <f t="shared" si="18"/>
        <v>687500</v>
      </c>
      <c r="AJ35" s="10">
        <f t="shared" si="19"/>
        <v>29000</v>
      </c>
      <c r="AK35" s="10">
        <f t="shared" si="20"/>
        <v>7208550000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</v>
      </c>
      <c r="T36" s="2">
        <f t="shared" si="2"/>
        <v>1800</v>
      </c>
      <c r="U36" s="2">
        <f t="shared" si="3"/>
        <v>200000</v>
      </c>
      <c r="V36" s="2">
        <f t="shared" si="4"/>
        <v>2200</v>
      </c>
      <c r="W36" s="2">
        <f t="shared" si="5"/>
        <v>20000</v>
      </c>
      <c r="X36" s="2">
        <f t="shared" si="6"/>
        <v>22000</v>
      </c>
      <c r="Y36" s="2">
        <f t="shared" si="7"/>
        <v>4500</v>
      </c>
      <c r="Z36" s="2">
        <f t="shared" si="8"/>
        <v>500</v>
      </c>
      <c r="AA36" s="2">
        <f t="shared" si="9"/>
        <v>5000</v>
      </c>
      <c r="AB36" s="2">
        <f t="shared" si="10"/>
        <v>37.5</v>
      </c>
      <c r="AC36" s="2">
        <f t="shared" si="11"/>
        <v>12.5</v>
      </c>
      <c r="AD36" s="2">
        <f t="shared" si="0"/>
        <v>15000</v>
      </c>
      <c r="AE36" s="13">
        <f t="shared" si="14"/>
        <v>2615.0219817785833</v>
      </c>
      <c r="AF36" s="10">
        <f t="shared" si="15"/>
        <v>0.10891089108910891</v>
      </c>
      <c r="AG36" s="10">
        <f t="shared" si="16"/>
        <v>500.11415445544554</v>
      </c>
      <c r="AH36" s="10">
        <f t="shared" si="17"/>
        <v>13200</v>
      </c>
      <c r="AI36" s="10">
        <f t="shared" si="18"/>
        <v>735148.51485148515</v>
      </c>
      <c r="AJ36" s="10">
        <f t="shared" si="19"/>
        <v>31000</v>
      </c>
      <c r="AK36" s="10">
        <f t="shared" si="20"/>
        <v>8066850000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</v>
      </c>
      <c r="T37" s="2">
        <f t="shared" si="2"/>
        <v>2000</v>
      </c>
      <c r="U37" s="2">
        <f t="shared" si="3"/>
        <v>220000.00000000003</v>
      </c>
      <c r="V37" s="2">
        <f t="shared" si="4"/>
        <v>1800</v>
      </c>
      <c r="W37" s="2">
        <f t="shared" si="5"/>
        <v>22000</v>
      </c>
      <c r="X37" s="2">
        <f t="shared" si="6"/>
        <v>18000</v>
      </c>
      <c r="Y37" s="2">
        <f t="shared" si="7"/>
        <v>5000</v>
      </c>
      <c r="Z37" s="2">
        <f t="shared" si="8"/>
        <v>550</v>
      </c>
      <c r="AA37" s="2">
        <f t="shared" si="9"/>
        <v>5500</v>
      </c>
      <c r="AB37" s="2">
        <f t="shared" si="10"/>
        <v>12.5</v>
      </c>
      <c r="AC37" s="2">
        <f t="shared" si="11"/>
        <v>25</v>
      </c>
      <c r="AD37" s="2">
        <f t="shared" si="0"/>
        <v>15000</v>
      </c>
      <c r="AE37" s="13">
        <f t="shared" si="14"/>
        <v>2125.5118338415514</v>
      </c>
      <c r="AF37" s="10">
        <f t="shared" si="15"/>
        <v>8.2568807339449546E-2</v>
      </c>
      <c r="AG37" s="10">
        <f t="shared" si="16"/>
        <v>550.04937003058103</v>
      </c>
      <c r="AH37" s="10">
        <f t="shared" si="17"/>
        <v>10800</v>
      </c>
      <c r="AI37" s="10">
        <f t="shared" si="18"/>
        <v>206422.01834862385</v>
      </c>
      <c r="AJ37" s="10">
        <f t="shared" si="19"/>
        <v>31000</v>
      </c>
      <c r="AK37" s="10">
        <f t="shared" si="20"/>
        <v>3156300000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</v>
      </c>
      <c r="T38" s="2">
        <f t="shared" si="2"/>
        <v>2200</v>
      </c>
      <c r="U38" s="2">
        <f t="shared" si="3"/>
        <v>180000</v>
      </c>
      <c r="V38" s="2">
        <f t="shared" si="4"/>
        <v>2000</v>
      </c>
      <c r="W38" s="2">
        <f t="shared" si="5"/>
        <v>18000</v>
      </c>
      <c r="X38" s="2">
        <f t="shared" si="6"/>
        <v>20000</v>
      </c>
      <c r="Y38" s="2">
        <f t="shared" si="7"/>
        <v>5500</v>
      </c>
      <c r="Z38" s="2">
        <f t="shared" si="8"/>
        <v>450</v>
      </c>
      <c r="AA38" s="2">
        <f t="shared" si="9"/>
        <v>4500</v>
      </c>
      <c r="AB38" s="2">
        <f t="shared" si="10"/>
        <v>25</v>
      </c>
      <c r="AC38" s="2">
        <f t="shared" si="11"/>
        <v>37.5</v>
      </c>
      <c r="AD38" s="2">
        <f t="shared" si="0"/>
        <v>15000</v>
      </c>
      <c r="AE38" s="13">
        <f t="shared" si="14"/>
        <v>2810.0392819577341</v>
      </c>
      <c r="AF38" s="10">
        <f t="shared" si="15"/>
        <v>8.3333333333333329E-2</v>
      </c>
      <c r="AG38" s="10">
        <f t="shared" si="16"/>
        <v>450.03650370370372</v>
      </c>
      <c r="AH38" s="10">
        <f t="shared" si="17"/>
        <v>12000</v>
      </c>
      <c r="AI38" s="10">
        <f t="shared" si="18"/>
        <v>458333.33333333343</v>
      </c>
      <c r="AJ38" s="10">
        <f t="shared" si="19"/>
        <v>28000</v>
      </c>
      <c r="AK38" s="10">
        <f t="shared" si="20"/>
        <v>6056000000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2506.3851673251415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42"/>
  <sheetViews>
    <sheetView tabSelected="1" topLeftCell="AB1" zoomScale="90" zoomScaleNormal="90" workbookViewId="0">
      <selection activeCell="Q1" sqref="Q1:AE38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9.21875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 ht="19.2">
      <c r="R1" s="99" t="s">
        <v>118</v>
      </c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97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</v>
      </c>
      <c r="T3" s="2">
        <f>LOOKUP(D3,$AY$20:$BA$20,$AY$23:$BA$23)</f>
        <v>1800</v>
      </c>
      <c r="U3" s="2">
        <f>LOOKUP(E3,$AY$20:$BA$20,$AY$24:$BA$24)</f>
        <v>1800</v>
      </c>
      <c r="V3" s="2">
        <f>LOOKUP(F3,$AY$20:$BA$20,$AY$25:$BA$25)</f>
        <v>1800</v>
      </c>
      <c r="W3" s="2">
        <f>LOOKUP(G3,$AY$20:$BA$20,$AY$26:$BA$26)</f>
        <v>1800</v>
      </c>
      <c r="X3" s="2">
        <f>LOOKUP(H3,$AY$20:$BA$20,$AY$27:$BA$27)</f>
        <v>1800</v>
      </c>
      <c r="Y3" s="2">
        <f>LOOKUP(I3,$AY$20:$BA$20,$AY$28:$BA$28)</f>
        <v>45</v>
      </c>
      <c r="Z3" s="2">
        <f>LOOKUP(J3,$AY$20:$BA$20,$AY$29:$BA$29)</f>
        <v>45</v>
      </c>
      <c r="AA3" s="2">
        <f>LOOKUP(K3,$AY$20:$BA$20,$AY$30:$BA$30)</f>
        <v>45</v>
      </c>
      <c r="AB3" s="2">
        <f>LOOKUP(L3,$AY$20:$BA$20,$AY$31:$BA$31)</f>
        <v>12.5</v>
      </c>
      <c r="AC3" s="2">
        <f>LOOKUP(M3,$AY$20:$BA$20,$AY$32:$BA$32)</f>
        <v>12.5</v>
      </c>
      <c r="AD3" s="2">
        <f t="shared" ref="AD3:AD38" si="0">LOOKUP(N3,$AY$20:$BA$20,$AY$33:$BA$33)</f>
        <v>12.5</v>
      </c>
      <c r="AE3" s="98">
        <f>((AF3+(AG3/AA3))*(1.38*100-1.33)+(AI3*(AH3+AJ3)*AL3/AK3)-1.2)/(1+(AI3*AJ3/AK3)+AG3*((1/AA3)+0.006+(13.67*0.006/AA3))+AF3*13.67*0.006)</f>
        <v>89.591418983466738</v>
      </c>
      <c r="AF3" s="10">
        <f>S3/(R3+S3)</f>
        <v>0.5</v>
      </c>
      <c r="AG3" s="10">
        <f>(((R3*S3)/(R3+S3)+T3)/AC3/AD3)+Z3</f>
        <v>62.28</v>
      </c>
      <c r="AH3" s="10">
        <f>V3+X3*0.5</f>
        <v>2700</v>
      </c>
      <c r="AI3" s="10">
        <f>(R3*S3)*AB3/(R3+S3)</f>
        <v>11250</v>
      </c>
      <c r="AJ3" s="10">
        <f>W3+X3*0.5</f>
        <v>2700</v>
      </c>
      <c r="AK3" s="10">
        <f>(AH3+AJ3)*(1+AB3)*Y3+AH3*AJ3</f>
        <v>10570500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27">
        <v>1</v>
      </c>
      <c r="BD3" s="27">
        <v>1</v>
      </c>
      <c r="BE3" s="27">
        <v>1</v>
      </c>
      <c r="BF3" s="27">
        <v>1</v>
      </c>
      <c r="BG3" s="27">
        <v>1</v>
      </c>
      <c r="BH3" s="27">
        <v>1</v>
      </c>
      <c r="BI3" s="27">
        <v>1</v>
      </c>
      <c r="BJ3" s="27">
        <v>1</v>
      </c>
      <c r="BK3" s="27">
        <v>1</v>
      </c>
      <c r="BL3" s="27">
        <v>1</v>
      </c>
      <c r="BM3" s="27">
        <v>1</v>
      </c>
      <c r="BN3" s="27">
        <v>1</v>
      </c>
      <c r="BO3" s="27">
        <v>1</v>
      </c>
      <c r="BP3" s="27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</v>
      </c>
      <c r="Y4" s="2">
        <f t="shared" ref="Y4:Y38" si="7">LOOKUP(I4,$AY$20:$BA$20,$AY$28:$BA$28)</f>
        <v>50</v>
      </c>
      <c r="Z4" s="2">
        <f t="shared" ref="Z4:Z38" si="8">LOOKUP(J4,$AY$20:$BA$20,$AY$29:$BA$29)</f>
        <v>50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25</v>
      </c>
      <c r="AD4" s="2">
        <f t="shared" si="0"/>
        <v>12.5</v>
      </c>
      <c r="AE4" s="98">
        <f>((AF4+(AG4/AA4))*(1.38*100-1.33)+(AI4*(AH4+AJ4)*AL4/AK4)-1.2)/(1+(AI4*AJ4/AK4)+AG4*((1/AA4)+0.006+(13.67*0.006/AA4))+AF4*13.67*0.006)</f>
        <v>95.325517425907208</v>
      </c>
      <c r="AF4" s="10">
        <f>S4/(R4+S4)</f>
        <v>0.5</v>
      </c>
      <c r="AG4" s="10">
        <f>(((R4*S4)/(R4+S4)+T4)/AC4/AD4)+Z4</f>
        <v>59.6</v>
      </c>
      <c r="AH4" s="10">
        <f>V4+X4*0.5</f>
        <v>3000</v>
      </c>
      <c r="AI4" s="10">
        <f>(R4*S4)*AB4/(R4+S4)</f>
        <v>25000</v>
      </c>
      <c r="AJ4" s="10">
        <f>W4+X4*0.5</f>
        <v>3000</v>
      </c>
      <c r="AK4" s="10">
        <f>(AH4+AJ4)*(1+AB4)*Y4+AH4*AJ4</f>
        <v>16800000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324734.62678013986</v>
      </c>
      <c r="AQ4" s="22">
        <f>AP4/AO4</f>
        <v>324734.62678013986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29">
        <f t="shared" ref="AY4:AY16" si="12">$AU4*AV4</f>
        <v>2000</v>
      </c>
      <c r="AZ4" s="2">
        <f t="shared" ref="AZ4:BA4" si="13">$AU4*AW4</f>
        <v>20000</v>
      </c>
      <c r="BA4" s="2">
        <f t="shared" si="13"/>
        <v>200000</v>
      </c>
      <c r="BC4" s="8">
        <v>2</v>
      </c>
      <c r="BD4" s="1">
        <v>2</v>
      </c>
      <c r="BE4" s="1">
        <v>2</v>
      </c>
      <c r="BF4" s="1">
        <v>2</v>
      </c>
      <c r="BG4" s="1">
        <v>2</v>
      </c>
      <c r="BH4" s="1">
        <v>2</v>
      </c>
      <c r="BI4" s="1">
        <v>2</v>
      </c>
      <c r="BJ4" s="1">
        <v>2</v>
      </c>
      <c r="BK4" s="1">
        <v>2</v>
      </c>
      <c r="BL4" s="1">
        <v>2</v>
      </c>
      <c r="BM4" s="1">
        <v>2</v>
      </c>
      <c r="BN4" s="1">
        <v>2</v>
      </c>
      <c r="BO4" s="1">
        <v>2</v>
      </c>
      <c r="BP4" s="1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4">LOOKUP(B5,$AY$20:$BA$20,$AY$21:$BA$21)</f>
        <v>2200</v>
      </c>
      <c r="S5" s="2">
        <f t="shared" si="1"/>
        <v>2200</v>
      </c>
      <c r="T5" s="2">
        <f t="shared" si="2"/>
        <v>2200</v>
      </c>
      <c r="U5" s="2">
        <f t="shared" si="3"/>
        <v>2200</v>
      </c>
      <c r="V5" s="2">
        <f t="shared" si="4"/>
        <v>2200</v>
      </c>
      <c r="W5" s="2">
        <f t="shared" si="5"/>
        <v>2200</v>
      </c>
      <c r="X5" s="2">
        <f t="shared" si="6"/>
        <v>2200</v>
      </c>
      <c r="Y5" s="2">
        <f t="shared" si="7"/>
        <v>55.000000000000007</v>
      </c>
      <c r="Z5" s="2">
        <f t="shared" si="8"/>
        <v>55.000000000000007</v>
      </c>
      <c r="AA5" s="2">
        <f t="shared" si="9"/>
        <v>55.000000000000007</v>
      </c>
      <c r="AB5" s="2">
        <f t="shared" si="10"/>
        <v>37.5</v>
      </c>
      <c r="AC5" s="2">
        <f t="shared" si="11"/>
        <v>37.5</v>
      </c>
      <c r="AD5" s="2">
        <f t="shared" si="0"/>
        <v>12.5</v>
      </c>
      <c r="AE5" s="98">
        <f t="shared" ref="AE5:AE38" si="15">((AF5+(AG5/AA5))*(1.38*100-1.33)+(AI5*(AH5+AJ5)*AL5/AK5)-1.2)/(1+(AI5*AJ5/AK5)+AG5*((1/AA5)+0.006+(13.67*0.006/AA5))+AF5*13.67*0.006)</f>
        <v>102.37237889062486</v>
      </c>
      <c r="AF5" s="10">
        <f t="shared" ref="AF5:AF38" si="16">S5/(R5+S5)</f>
        <v>0.5</v>
      </c>
      <c r="AG5" s="10">
        <f t="shared" ref="AG5:AG38" si="17">(((R5*S5)/(R5+S5)+T5)/AC5/AD5)+Z5</f>
        <v>62.040000000000006</v>
      </c>
      <c r="AH5" s="10">
        <f t="shared" ref="AH5:AH38" si="18">V5+X5*0.5</f>
        <v>3300</v>
      </c>
      <c r="AI5" s="10">
        <f t="shared" ref="AI5:AI38" si="19">(R5*S5)*AB5/(R5+S5)</f>
        <v>41250</v>
      </c>
      <c r="AJ5" s="10">
        <f t="shared" ref="AJ5:AJ38" si="20">W5+X5*0.5</f>
        <v>3300</v>
      </c>
      <c r="AK5" s="10">
        <f t="shared" ref="AK5:AK38" si="21">(AH5+AJ5)*(1+AB5)*Y5+AH5*AJ5</f>
        <v>24865500</v>
      </c>
      <c r="AL5" s="10">
        <f t="shared" ref="AL5:AL38" si="22">Y5+0.6</f>
        <v>55.600000000000009</v>
      </c>
      <c r="AM5" s="12"/>
      <c r="AN5" s="6" t="s">
        <v>50</v>
      </c>
      <c r="AO5" s="23">
        <f>AO6-AO4</f>
        <v>35</v>
      </c>
      <c r="AP5" s="24">
        <f>AP6-AP4</f>
        <v>1112.1776753420709</v>
      </c>
      <c r="AQ5" s="25">
        <f>AP5/AO5</f>
        <v>31.776505009773455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29">
        <f t="shared" si="12"/>
        <v>2000</v>
      </c>
      <c r="AZ5" s="2">
        <f t="shared" ref="AZ5:AZ16" si="23">$AU5*AW5</f>
        <v>20000</v>
      </c>
      <c r="BA5" s="2">
        <f t="shared" ref="BA5:BA16" si="24">$AU5*AX5</f>
        <v>200000</v>
      </c>
      <c r="BC5" s="8">
        <v>3</v>
      </c>
      <c r="BD5" s="1">
        <v>3</v>
      </c>
      <c r="BE5" s="1">
        <v>3</v>
      </c>
      <c r="BF5" s="1">
        <v>3</v>
      </c>
      <c r="BG5" s="1">
        <v>3</v>
      </c>
      <c r="BH5" s="1">
        <v>3</v>
      </c>
      <c r="BI5" s="1">
        <v>3</v>
      </c>
      <c r="BJ5" s="1">
        <v>3</v>
      </c>
      <c r="BK5" s="1">
        <v>3</v>
      </c>
      <c r="BL5" s="1">
        <v>3</v>
      </c>
      <c r="BM5" s="1">
        <v>3</v>
      </c>
      <c r="BN5" s="1">
        <v>3</v>
      </c>
      <c r="BO5" s="1">
        <v>3</v>
      </c>
      <c r="BP5" s="1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4"/>
        <v>1800</v>
      </c>
      <c r="S6" s="2">
        <f t="shared" si="1"/>
        <v>1800</v>
      </c>
      <c r="T6" s="2">
        <f t="shared" si="2"/>
        <v>1800</v>
      </c>
      <c r="U6" s="2">
        <f t="shared" si="3"/>
        <v>1800</v>
      </c>
      <c r="V6" s="2">
        <f t="shared" si="4"/>
        <v>2000</v>
      </c>
      <c r="W6" s="2">
        <f t="shared" si="5"/>
        <v>2000</v>
      </c>
      <c r="X6" s="2">
        <f t="shared" si="6"/>
        <v>2000</v>
      </c>
      <c r="Y6" s="2">
        <f t="shared" si="7"/>
        <v>50</v>
      </c>
      <c r="Z6" s="2">
        <f t="shared" si="8"/>
        <v>55.000000000000007</v>
      </c>
      <c r="AA6" s="2">
        <f t="shared" si="9"/>
        <v>55.000000000000007</v>
      </c>
      <c r="AB6" s="2">
        <f t="shared" si="10"/>
        <v>37.5</v>
      </c>
      <c r="AC6" s="2">
        <f t="shared" si="11"/>
        <v>37.5</v>
      </c>
      <c r="AD6" s="2">
        <f t="shared" si="0"/>
        <v>12.5</v>
      </c>
      <c r="AE6" s="98">
        <f t="shared" si="15"/>
        <v>95.209799980460247</v>
      </c>
      <c r="AF6" s="10">
        <f t="shared" si="16"/>
        <v>0.5</v>
      </c>
      <c r="AG6" s="10">
        <f t="shared" si="17"/>
        <v>60.760000000000005</v>
      </c>
      <c r="AH6" s="10">
        <f t="shared" si="18"/>
        <v>3000</v>
      </c>
      <c r="AI6" s="10">
        <f t="shared" si="19"/>
        <v>33750</v>
      </c>
      <c r="AJ6" s="10">
        <f t="shared" si="20"/>
        <v>3000</v>
      </c>
      <c r="AK6" s="10">
        <f t="shared" si="21"/>
        <v>20550000</v>
      </c>
      <c r="AL6" s="10">
        <f t="shared" si="22"/>
        <v>50.6</v>
      </c>
      <c r="AM6" s="12"/>
      <c r="AN6" s="3" t="s">
        <v>51</v>
      </c>
      <c r="AO6" s="18">
        <v>36</v>
      </c>
      <c r="AP6" s="19">
        <f>SUMSQ(AE3:AE38)</f>
        <v>325846.80445548194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29">
        <f t="shared" si="12"/>
        <v>2000</v>
      </c>
      <c r="AZ6" s="2">
        <f t="shared" si="23"/>
        <v>20000</v>
      </c>
      <c r="BA6" s="2">
        <f t="shared" si="24"/>
        <v>200000</v>
      </c>
      <c r="BC6" s="8">
        <v>4</v>
      </c>
      <c r="BD6" s="1">
        <v>1</v>
      </c>
      <c r="BE6" s="1">
        <v>1</v>
      </c>
      <c r="BF6" s="1">
        <v>1</v>
      </c>
      <c r="BG6" s="1">
        <v>1</v>
      </c>
      <c r="BH6" s="1">
        <v>2</v>
      </c>
      <c r="BI6" s="1">
        <v>2</v>
      </c>
      <c r="BJ6" s="1">
        <v>2</v>
      </c>
      <c r="BK6" s="1">
        <v>2</v>
      </c>
      <c r="BL6" s="1">
        <v>3</v>
      </c>
      <c r="BM6" s="1">
        <v>3</v>
      </c>
      <c r="BN6" s="1">
        <v>3</v>
      </c>
      <c r="BO6" s="1">
        <v>3</v>
      </c>
      <c r="BP6" s="1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4"/>
        <v>2000</v>
      </c>
      <c r="S7" s="2">
        <f t="shared" si="1"/>
        <v>2000</v>
      </c>
      <c r="T7" s="2">
        <f t="shared" si="2"/>
        <v>2000</v>
      </c>
      <c r="U7" s="2">
        <f t="shared" si="3"/>
        <v>2000</v>
      </c>
      <c r="V7" s="2">
        <f t="shared" si="4"/>
        <v>2200</v>
      </c>
      <c r="W7" s="2">
        <f t="shared" si="5"/>
        <v>2200</v>
      </c>
      <c r="X7" s="2">
        <f t="shared" si="6"/>
        <v>2200</v>
      </c>
      <c r="Y7" s="2">
        <f t="shared" si="7"/>
        <v>55.000000000000007</v>
      </c>
      <c r="Z7" s="2">
        <f t="shared" si="8"/>
        <v>45</v>
      </c>
      <c r="AA7" s="2">
        <f t="shared" si="9"/>
        <v>45</v>
      </c>
      <c r="AB7" s="2">
        <f t="shared" si="10"/>
        <v>12.5</v>
      </c>
      <c r="AC7" s="2">
        <f t="shared" si="11"/>
        <v>12.5</v>
      </c>
      <c r="AD7" s="2">
        <f t="shared" si="0"/>
        <v>12.5</v>
      </c>
      <c r="AE7" s="98">
        <f t="shared" si="15"/>
        <v>98.994386994256374</v>
      </c>
      <c r="AF7" s="10">
        <f t="shared" si="16"/>
        <v>0.5</v>
      </c>
      <c r="AG7" s="10">
        <f t="shared" si="17"/>
        <v>64.2</v>
      </c>
      <c r="AH7" s="10">
        <f t="shared" si="18"/>
        <v>3300</v>
      </c>
      <c r="AI7" s="10">
        <f t="shared" si="19"/>
        <v>12500</v>
      </c>
      <c r="AJ7" s="10">
        <f t="shared" si="20"/>
        <v>3300</v>
      </c>
      <c r="AK7" s="10">
        <f t="shared" si="21"/>
        <v>15790500</v>
      </c>
      <c r="AL7" s="10">
        <f t="shared" si="22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29">
        <f t="shared" si="12"/>
        <v>2000</v>
      </c>
      <c r="AZ7" s="2">
        <f t="shared" si="23"/>
        <v>20000</v>
      </c>
      <c r="BA7" s="2">
        <f t="shared" si="24"/>
        <v>200000</v>
      </c>
      <c r="BC7" s="8">
        <v>5</v>
      </c>
      <c r="BD7" s="1">
        <v>2</v>
      </c>
      <c r="BE7" s="1">
        <v>2</v>
      </c>
      <c r="BF7" s="1">
        <v>2</v>
      </c>
      <c r="BG7" s="1">
        <v>2</v>
      </c>
      <c r="BH7" s="1">
        <v>3</v>
      </c>
      <c r="BI7" s="1">
        <v>3</v>
      </c>
      <c r="BJ7" s="1">
        <v>3</v>
      </c>
      <c r="BK7" s="1">
        <v>3</v>
      </c>
      <c r="BL7" s="1">
        <v>1</v>
      </c>
      <c r="BM7" s="1">
        <v>1</v>
      </c>
      <c r="BN7" s="1">
        <v>1</v>
      </c>
      <c r="BO7" s="1">
        <v>1</v>
      </c>
      <c r="BP7" s="1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4"/>
        <v>2200</v>
      </c>
      <c r="S8" s="2">
        <f t="shared" si="1"/>
        <v>2200</v>
      </c>
      <c r="T8" s="2">
        <f t="shared" si="2"/>
        <v>2200</v>
      </c>
      <c r="U8" s="2">
        <f t="shared" si="3"/>
        <v>2200</v>
      </c>
      <c r="V8" s="2">
        <f t="shared" si="4"/>
        <v>1800</v>
      </c>
      <c r="W8" s="2">
        <f t="shared" si="5"/>
        <v>1800</v>
      </c>
      <c r="X8" s="2">
        <f t="shared" si="6"/>
        <v>1800</v>
      </c>
      <c r="Y8" s="2">
        <f t="shared" si="7"/>
        <v>45</v>
      </c>
      <c r="Z8" s="2">
        <f t="shared" si="8"/>
        <v>50</v>
      </c>
      <c r="AA8" s="2">
        <f t="shared" si="9"/>
        <v>50</v>
      </c>
      <c r="AB8" s="2">
        <f t="shared" si="10"/>
        <v>25</v>
      </c>
      <c r="AC8" s="2">
        <f t="shared" si="11"/>
        <v>25</v>
      </c>
      <c r="AD8" s="2">
        <f t="shared" si="0"/>
        <v>12.5</v>
      </c>
      <c r="AE8" s="98">
        <f t="shared" si="15"/>
        <v>89.372824758429999</v>
      </c>
      <c r="AF8" s="10">
        <f t="shared" si="16"/>
        <v>0.5</v>
      </c>
      <c r="AG8" s="10">
        <f t="shared" si="17"/>
        <v>60.56</v>
      </c>
      <c r="AH8" s="10">
        <f t="shared" si="18"/>
        <v>2700</v>
      </c>
      <c r="AI8" s="10">
        <f t="shared" si="19"/>
        <v>27500</v>
      </c>
      <c r="AJ8" s="10">
        <f t="shared" si="20"/>
        <v>2700</v>
      </c>
      <c r="AK8" s="10">
        <f t="shared" si="21"/>
        <v>13608000</v>
      </c>
      <c r="AL8" s="10">
        <f t="shared" si="22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29">
        <f t="shared" si="12"/>
        <v>2000</v>
      </c>
      <c r="AZ8" s="2">
        <f t="shared" si="23"/>
        <v>20000</v>
      </c>
      <c r="BA8" s="2">
        <f t="shared" si="24"/>
        <v>200000</v>
      </c>
      <c r="BC8" s="8">
        <v>6</v>
      </c>
      <c r="BD8" s="1">
        <v>3</v>
      </c>
      <c r="BE8" s="1">
        <v>3</v>
      </c>
      <c r="BF8" s="1">
        <v>3</v>
      </c>
      <c r="BG8" s="1">
        <v>3</v>
      </c>
      <c r="BH8" s="1">
        <v>1</v>
      </c>
      <c r="BI8" s="1">
        <v>1</v>
      </c>
      <c r="BJ8" s="1">
        <v>1</v>
      </c>
      <c r="BK8" s="1">
        <v>1</v>
      </c>
      <c r="BL8" s="1">
        <v>2</v>
      </c>
      <c r="BM8" s="1">
        <v>2</v>
      </c>
      <c r="BN8" s="1">
        <v>2</v>
      </c>
      <c r="BO8" s="1">
        <v>2</v>
      </c>
      <c r="BP8" s="1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4"/>
        <v>1800</v>
      </c>
      <c r="S9" s="2">
        <f t="shared" si="1"/>
        <v>1800</v>
      </c>
      <c r="T9" s="2">
        <f t="shared" si="2"/>
        <v>2000</v>
      </c>
      <c r="U9" s="2">
        <f t="shared" si="3"/>
        <v>2200</v>
      </c>
      <c r="V9" s="2">
        <f t="shared" si="4"/>
        <v>1800</v>
      </c>
      <c r="W9" s="2">
        <f t="shared" si="5"/>
        <v>2000</v>
      </c>
      <c r="X9" s="2">
        <f t="shared" si="6"/>
        <v>2200</v>
      </c>
      <c r="Y9" s="2">
        <f t="shared" si="7"/>
        <v>55.000000000000007</v>
      </c>
      <c r="Z9" s="2">
        <f t="shared" si="8"/>
        <v>45</v>
      </c>
      <c r="AA9" s="2">
        <f t="shared" si="9"/>
        <v>50</v>
      </c>
      <c r="AB9" s="2">
        <f t="shared" si="10"/>
        <v>25</v>
      </c>
      <c r="AC9" s="2">
        <f t="shared" si="11"/>
        <v>37.5</v>
      </c>
      <c r="AD9" s="2">
        <f t="shared" si="0"/>
        <v>12.5</v>
      </c>
      <c r="AE9" s="98">
        <f t="shared" si="15"/>
        <v>98.706376640128184</v>
      </c>
      <c r="AF9" s="10">
        <f t="shared" si="16"/>
        <v>0.5</v>
      </c>
      <c r="AG9" s="10">
        <f t="shared" si="17"/>
        <v>51.186666666666667</v>
      </c>
      <c r="AH9" s="10">
        <f t="shared" si="18"/>
        <v>2900</v>
      </c>
      <c r="AI9" s="10">
        <f t="shared" si="19"/>
        <v>22500</v>
      </c>
      <c r="AJ9" s="10">
        <f t="shared" si="20"/>
        <v>3100</v>
      </c>
      <c r="AK9" s="10">
        <f t="shared" si="21"/>
        <v>17570000</v>
      </c>
      <c r="AL9" s="10">
        <f t="shared" si="22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29">
        <f t="shared" si="12"/>
        <v>2000</v>
      </c>
      <c r="AZ9" s="2">
        <f t="shared" si="23"/>
        <v>20000</v>
      </c>
      <c r="BA9" s="2">
        <f t="shared" si="24"/>
        <v>200000</v>
      </c>
      <c r="BC9" s="8">
        <v>7</v>
      </c>
      <c r="BD9" s="1">
        <v>1</v>
      </c>
      <c r="BE9" s="1">
        <v>1</v>
      </c>
      <c r="BF9" s="1">
        <v>2</v>
      </c>
      <c r="BG9" s="1">
        <v>3</v>
      </c>
      <c r="BH9" s="1">
        <v>1</v>
      </c>
      <c r="BI9" s="1">
        <v>2</v>
      </c>
      <c r="BJ9" s="1">
        <v>3</v>
      </c>
      <c r="BK9" s="1">
        <v>3</v>
      </c>
      <c r="BL9" s="1">
        <v>1</v>
      </c>
      <c r="BM9" s="1">
        <v>2</v>
      </c>
      <c r="BN9" s="1">
        <v>2</v>
      </c>
      <c r="BO9" s="1">
        <v>3</v>
      </c>
      <c r="BP9" s="1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4"/>
        <v>2000</v>
      </c>
      <c r="S10" s="2">
        <f t="shared" si="1"/>
        <v>2000</v>
      </c>
      <c r="T10" s="2">
        <f t="shared" si="2"/>
        <v>2200</v>
      </c>
      <c r="U10" s="2">
        <f t="shared" si="3"/>
        <v>1800</v>
      </c>
      <c r="V10" s="2">
        <f t="shared" si="4"/>
        <v>2000</v>
      </c>
      <c r="W10" s="2">
        <f t="shared" si="5"/>
        <v>2200</v>
      </c>
      <c r="X10" s="2">
        <f t="shared" si="6"/>
        <v>1800</v>
      </c>
      <c r="Y10" s="2">
        <f t="shared" si="7"/>
        <v>45</v>
      </c>
      <c r="Z10" s="2">
        <f t="shared" si="8"/>
        <v>50</v>
      </c>
      <c r="AA10" s="2">
        <f t="shared" si="9"/>
        <v>55.000000000000007</v>
      </c>
      <c r="AB10" s="2">
        <f t="shared" si="10"/>
        <v>37.5</v>
      </c>
      <c r="AC10" s="2">
        <f t="shared" si="11"/>
        <v>12.5</v>
      </c>
      <c r="AD10" s="2">
        <f t="shared" si="0"/>
        <v>12.5</v>
      </c>
      <c r="AE10" s="98">
        <f t="shared" si="15"/>
        <v>87.206477995962715</v>
      </c>
      <c r="AF10" s="10">
        <f t="shared" si="16"/>
        <v>0.5</v>
      </c>
      <c r="AG10" s="10">
        <f t="shared" si="17"/>
        <v>70.48</v>
      </c>
      <c r="AH10" s="10">
        <f t="shared" si="18"/>
        <v>2900</v>
      </c>
      <c r="AI10" s="10">
        <f t="shared" si="19"/>
        <v>37500</v>
      </c>
      <c r="AJ10" s="10">
        <f t="shared" si="20"/>
        <v>3100</v>
      </c>
      <c r="AK10" s="10">
        <f t="shared" si="21"/>
        <v>19385000</v>
      </c>
      <c r="AL10" s="10">
        <f t="shared" si="22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29">
        <f t="shared" si="12"/>
        <v>2000</v>
      </c>
      <c r="AZ10" s="2">
        <f t="shared" si="23"/>
        <v>20000</v>
      </c>
      <c r="BA10" s="2">
        <f t="shared" si="24"/>
        <v>200000</v>
      </c>
      <c r="BC10" s="8">
        <v>8</v>
      </c>
      <c r="BD10" s="1">
        <v>2</v>
      </c>
      <c r="BE10" s="1">
        <v>2</v>
      </c>
      <c r="BF10" s="1">
        <v>3</v>
      </c>
      <c r="BG10" s="1">
        <v>1</v>
      </c>
      <c r="BH10" s="1">
        <v>2</v>
      </c>
      <c r="BI10" s="1">
        <v>3</v>
      </c>
      <c r="BJ10" s="1">
        <v>1</v>
      </c>
      <c r="BK10" s="1">
        <v>1</v>
      </c>
      <c r="BL10" s="1">
        <v>2</v>
      </c>
      <c r="BM10" s="1">
        <v>3</v>
      </c>
      <c r="BN10" s="1">
        <v>3</v>
      </c>
      <c r="BO10" s="1">
        <v>1</v>
      </c>
      <c r="BP10" s="1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4"/>
        <v>2200</v>
      </c>
      <c r="S11" s="2">
        <f t="shared" si="1"/>
        <v>2200</v>
      </c>
      <c r="T11" s="2">
        <f t="shared" si="2"/>
        <v>1800</v>
      </c>
      <c r="U11" s="2">
        <f t="shared" si="3"/>
        <v>2000</v>
      </c>
      <c r="V11" s="2">
        <f t="shared" si="4"/>
        <v>2200</v>
      </c>
      <c r="W11" s="2">
        <f t="shared" si="5"/>
        <v>1800</v>
      </c>
      <c r="X11" s="2">
        <f t="shared" si="6"/>
        <v>2000</v>
      </c>
      <c r="Y11" s="2">
        <f t="shared" si="7"/>
        <v>50</v>
      </c>
      <c r="Z11" s="2">
        <f t="shared" si="8"/>
        <v>55.000000000000007</v>
      </c>
      <c r="AA11" s="2">
        <f t="shared" si="9"/>
        <v>45</v>
      </c>
      <c r="AB11" s="2">
        <f t="shared" si="10"/>
        <v>12.5</v>
      </c>
      <c r="AC11" s="2">
        <f t="shared" si="11"/>
        <v>25</v>
      </c>
      <c r="AD11" s="2">
        <f t="shared" si="0"/>
        <v>12.5</v>
      </c>
      <c r="AE11" s="98">
        <f t="shared" si="15"/>
        <v>98.326461235214268</v>
      </c>
      <c r="AF11" s="10">
        <f t="shared" si="16"/>
        <v>0.5</v>
      </c>
      <c r="AG11" s="10">
        <f t="shared" si="17"/>
        <v>64.28</v>
      </c>
      <c r="AH11" s="10">
        <f t="shared" si="18"/>
        <v>3200</v>
      </c>
      <c r="AI11" s="10">
        <f t="shared" si="19"/>
        <v>13750</v>
      </c>
      <c r="AJ11" s="10">
        <f t="shared" si="20"/>
        <v>2800</v>
      </c>
      <c r="AK11" s="10">
        <f t="shared" si="21"/>
        <v>13010000</v>
      </c>
      <c r="AL11" s="10">
        <f t="shared" si="22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29">
        <f t="shared" si="12"/>
        <v>50</v>
      </c>
      <c r="AZ11" s="2">
        <f t="shared" si="23"/>
        <v>500</v>
      </c>
      <c r="BA11" s="2">
        <f t="shared" si="24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4"/>
        <v>1800</v>
      </c>
      <c r="S12" s="2">
        <f t="shared" si="1"/>
        <v>1800</v>
      </c>
      <c r="T12" s="2">
        <f t="shared" si="2"/>
        <v>2200</v>
      </c>
      <c r="U12" s="2">
        <f t="shared" si="3"/>
        <v>2000</v>
      </c>
      <c r="V12" s="2">
        <f t="shared" si="4"/>
        <v>1800</v>
      </c>
      <c r="W12" s="2">
        <f t="shared" si="5"/>
        <v>2200</v>
      </c>
      <c r="X12" s="2">
        <f t="shared" si="6"/>
        <v>2000</v>
      </c>
      <c r="Y12" s="2">
        <f t="shared" si="7"/>
        <v>55.000000000000007</v>
      </c>
      <c r="Z12" s="2">
        <f t="shared" si="8"/>
        <v>50</v>
      </c>
      <c r="AA12" s="2">
        <f t="shared" si="9"/>
        <v>45</v>
      </c>
      <c r="AB12" s="2">
        <f t="shared" si="10"/>
        <v>37.5</v>
      </c>
      <c r="AC12" s="2">
        <f t="shared" si="11"/>
        <v>25</v>
      </c>
      <c r="AD12" s="2">
        <f t="shared" si="0"/>
        <v>12.5</v>
      </c>
      <c r="AE12" s="98">
        <f t="shared" si="15"/>
        <v>98.233515985531383</v>
      </c>
      <c r="AF12" s="10">
        <f t="shared" si="16"/>
        <v>0.5</v>
      </c>
      <c r="AG12" s="10">
        <f t="shared" si="17"/>
        <v>59.92</v>
      </c>
      <c r="AH12" s="10">
        <f t="shared" si="18"/>
        <v>2800</v>
      </c>
      <c r="AI12" s="10">
        <f t="shared" si="19"/>
        <v>33750</v>
      </c>
      <c r="AJ12" s="10">
        <f t="shared" si="20"/>
        <v>3200</v>
      </c>
      <c r="AK12" s="10">
        <f t="shared" si="21"/>
        <v>21665000</v>
      </c>
      <c r="AL12" s="10">
        <f t="shared" si="22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29">
        <f t="shared" si="12"/>
        <v>50</v>
      </c>
      <c r="AZ12" s="2">
        <f t="shared" si="23"/>
        <v>500</v>
      </c>
      <c r="BA12" s="2">
        <f t="shared" si="24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4"/>
        <v>2000</v>
      </c>
      <c r="S13" s="2">
        <f t="shared" si="1"/>
        <v>2000</v>
      </c>
      <c r="T13" s="2">
        <f t="shared" si="2"/>
        <v>1800</v>
      </c>
      <c r="U13" s="2">
        <f t="shared" si="3"/>
        <v>2200</v>
      </c>
      <c r="V13" s="2">
        <f t="shared" si="4"/>
        <v>2000</v>
      </c>
      <c r="W13" s="2">
        <f t="shared" si="5"/>
        <v>1800</v>
      </c>
      <c r="X13" s="2">
        <f t="shared" si="6"/>
        <v>2200</v>
      </c>
      <c r="Y13" s="2">
        <f t="shared" si="7"/>
        <v>45</v>
      </c>
      <c r="Z13" s="2">
        <f t="shared" si="8"/>
        <v>55.000000000000007</v>
      </c>
      <c r="AA13" s="2">
        <f t="shared" si="9"/>
        <v>50</v>
      </c>
      <c r="AB13" s="2">
        <f t="shared" si="10"/>
        <v>12.5</v>
      </c>
      <c r="AC13" s="2">
        <f t="shared" si="11"/>
        <v>37.5</v>
      </c>
      <c r="AD13" s="2">
        <f t="shared" si="0"/>
        <v>12.5</v>
      </c>
      <c r="AE13" s="98">
        <f t="shared" si="15"/>
        <v>90.159869166447805</v>
      </c>
      <c r="AF13" s="10">
        <f t="shared" si="16"/>
        <v>0.5</v>
      </c>
      <c r="AG13" s="10">
        <f t="shared" si="17"/>
        <v>60.973333333333343</v>
      </c>
      <c r="AH13" s="10">
        <f t="shared" si="18"/>
        <v>3100</v>
      </c>
      <c r="AI13" s="10">
        <f t="shared" si="19"/>
        <v>12500</v>
      </c>
      <c r="AJ13" s="10">
        <f t="shared" si="20"/>
        <v>2900</v>
      </c>
      <c r="AK13" s="10">
        <f t="shared" si="21"/>
        <v>12635000</v>
      </c>
      <c r="AL13" s="10">
        <f t="shared" si="22"/>
        <v>45.6</v>
      </c>
      <c r="AM13" s="12"/>
      <c r="AN13" s="26" t="s">
        <v>53</v>
      </c>
      <c r="AO13" s="12">
        <f>10*LOG((AP4-AQ5)/AO6/AQ5)</f>
        <v>24.53077471239251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29">
        <f t="shared" si="12"/>
        <v>50</v>
      </c>
      <c r="AZ13" s="2">
        <f t="shared" si="23"/>
        <v>500</v>
      </c>
      <c r="BA13" s="2">
        <f t="shared" si="24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4"/>
        <v>2200</v>
      </c>
      <c r="S14" s="2">
        <f t="shared" si="1"/>
        <v>2200</v>
      </c>
      <c r="T14" s="2">
        <f t="shared" si="2"/>
        <v>2000</v>
      </c>
      <c r="U14" s="2">
        <f t="shared" si="3"/>
        <v>1800</v>
      </c>
      <c r="V14" s="2">
        <f t="shared" si="4"/>
        <v>2200</v>
      </c>
      <c r="W14" s="2">
        <f t="shared" si="5"/>
        <v>2000</v>
      </c>
      <c r="X14" s="2">
        <f t="shared" si="6"/>
        <v>1800</v>
      </c>
      <c r="Y14" s="2">
        <f t="shared" si="7"/>
        <v>50</v>
      </c>
      <c r="Z14" s="2">
        <f t="shared" si="8"/>
        <v>45</v>
      </c>
      <c r="AA14" s="2">
        <f t="shared" si="9"/>
        <v>55.000000000000007</v>
      </c>
      <c r="AB14" s="2">
        <f t="shared" si="10"/>
        <v>25</v>
      </c>
      <c r="AC14" s="2">
        <f t="shared" si="11"/>
        <v>12.5</v>
      </c>
      <c r="AD14" s="2">
        <f t="shared" si="0"/>
        <v>12.5</v>
      </c>
      <c r="AE14" s="98">
        <f t="shared" si="15"/>
        <v>97.312904484813359</v>
      </c>
      <c r="AF14" s="10">
        <f t="shared" si="16"/>
        <v>0.5</v>
      </c>
      <c r="AG14" s="10">
        <f t="shared" si="17"/>
        <v>64.84</v>
      </c>
      <c r="AH14" s="10">
        <f t="shared" si="18"/>
        <v>3100</v>
      </c>
      <c r="AI14" s="10">
        <f t="shared" si="19"/>
        <v>27500</v>
      </c>
      <c r="AJ14" s="10">
        <f t="shared" si="20"/>
        <v>2900</v>
      </c>
      <c r="AK14" s="10">
        <f t="shared" si="21"/>
        <v>16790000</v>
      </c>
      <c r="AL14" s="10">
        <f t="shared" si="22"/>
        <v>50.6</v>
      </c>
      <c r="AM14" s="12"/>
      <c r="AN14" s="26" t="s">
        <v>54</v>
      </c>
      <c r="AO14" s="12">
        <f>10*LOG((AP4-AQ5)/AO6)</f>
        <v>39.551836001572291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29">
        <f t="shared" si="12"/>
        <v>25</v>
      </c>
      <c r="AZ14" s="2">
        <f t="shared" si="23"/>
        <v>500</v>
      </c>
      <c r="BA14" s="2">
        <f t="shared" si="24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4"/>
        <v>1800</v>
      </c>
      <c r="S15" s="2">
        <f t="shared" si="1"/>
        <v>2000</v>
      </c>
      <c r="T15" s="2">
        <f t="shared" si="2"/>
        <v>2200</v>
      </c>
      <c r="U15" s="2">
        <f t="shared" si="3"/>
        <v>1800</v>
      </c>
      <c r="V15" s="2">
        <f t="shared" si="4"/>
        <v>2200</v>
      </c>
      <c r="W15" s="2">
        <f t="shared" si="5"/>
        <v>2000</v>
      </c>
      <c r="X15" s="2">
        <f t="shared" si="6"/>
        <v>1800</v>
      </c>
      <c r="Y15" s="2">
        <f t="shared" si="7"/>
        <v>55.000000000000007</v>
      </c>
      <c r="Z15" s="2">
        <f t="shared" si="8"/>
        <v>55.000000000000007</v>
      </c>
      <c r="AA15" s="2">
        <f t="shared" si="9"/>
        <v>50</v>
      </c>
      <c r="AB15" s="2">
        <f t="shared" si="10"/>
        <v>12.5</v>
      </c>
      <c r="AC15" s="2">
        <f t="shared" si="11"/>
        <v>25</v>
      </c>
      <c r="AD15" s="2">
        <f t="shared" si="0"/>
        <v>25</v>
      </c>
      <c r="AE15" s="98">
        <f t="shared" si="15"/>
        <v>100.56636741143852</v>
      </c>
      <c r="AF15" s="10">
        <f t="shared" si="16"/>
        <v>0.52631578947368418</v>
      </c>
      <c r="AG15" s="10">
        <f t="shared" si="17"/>
        <v>60.035789473684218</v>
      </c>
      <c r="AH15" s="10">
        <f t="shared" si="18"/>
        <v>3100</v>
      </c>
      <c r="AI15" s="10">
        <f t="shared" si="19"/>
        <v>11842.105263157895</v>
      </c>
      <c r="AJ15" s="10">
        <f t="shared" si="20"/>
        <v>2900</v>
      </c>
      <c r="AK15" s="10">
        <f t="shared" si="21"/>
        <v>13445000</v>
      </c>
      <c r="AL15" s="10">
        <f t="shared" si="22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29">
        <f t="shared" si="12"/>
        <v>25</v>
      </c>
      <c r="AZ15" s="2">
        <f t="shared" si="23"/>
        <v>500</v>
      </c>
      <c r="BA15" s="2">
        <f t="shared" si="24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4"/>
        <v>2000</v>
      </c>
      <c r="S16" s="2">
        <f t="shared" si="1"/>
        <v>2200</v>
      </c>
      <c r="T16" s="2">
        <f t="shared" si="2"/>
        <v>1800</v>
      </c>
      <c r="U16" s="2">
        <f t="shared" si="3"/>
        <v>2000</v>
      </c>
      <c r="V16" s="2">
        <f t="shared" si="4"/>
        <v>1800</v>
      </c>
      <c r="W16" s="2">
        <f t="shared" si="5"/>
        <v>2200</v>
      </c>
      <c r="X16" s="2">
        <f t="shared" si="6"/>
        <v>2000</v>
      </c>
      <c r="Y16" s="2">
        <f t="shared" si="7"/>
        <v>45</v>
      </c>
      <c r="Z16" s="2">
        <f t="shared" si="8"/>
        <v>45</v>
      </c>
      <c r="AA16" s="2">
        <f t="shared" si="9"/>
        <v>55.000000000000007</v>
      </c>
      <c r="AB16" s="2">
        <f t="shared" si="10"/>
        <v>25</v>
      </c>
      <c r="AC16" s="2">
        <f t="shared" si="11"/>
        <v>37.5</v>
      </c>
      <c r="AD16" s="2">
        <f t="shared" si="0"/>
        <v>25</v>
      </c>
      <c r="AE16" s="98">
        <f t="shared" si="15"/>
        <v>84.853779800821869</v>
      </c>
      <c r="AF16" s="10">
        <f t="shared" si="16"/>
        <v>0.52380952380952384</v>
      </c>
      <c r="AG16" s="10">
        <f t="shared" si="17"/>
        <v>48.037460317460315</v>
      </c>
      <c r="AH16" s="10">
        <f t="shared" si="18"/>
        <v>2800</v>
      </c>
      <c r="AI16" s="10">
        <f t="shared" si="19"/>
        <v>26190.476190476191</v>
      </c>
      <c r="AJ16" s="10">
        <f t="shared" si="20"/>
        <v>3200</v>
      </c>
      <c r="AK16" s="10">
        <f t="shared" si="21"/>
        <v>15980000</v>
      </c>
      <c r="AL16" s="10">
        <f t="shared" si="22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29">
        <f t="shared" si="12"/>
        <v>25</v>
      </c>
      <c r="AZ16" s="2">
        <f t="shared" si="23"/>
        <v>500</v>
      </c>
      <c r="BA16" s="2">
        <f t="shared" si="24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4"/>
        <v>2200</v>
      </c>
      <c r="S17" s="2">
        <f t="shared" si="1"/>
        <v>1800</v>
      </c>
      <c r="T17" s="2">
        <f t="shared" si="2"/>
        <v>2000</v>
      </c>
      <c r="U17" s="2">
        <f t="shared" si="3"/>
        <v>2200</v>
      </c>
      <c r="V17" s="2">
        <f t="shared" si="4"/>
        <v>2000</v>
      </c>
      <c r="W17" s="2">
        <f t="shared" si="5"/>
        <v>1800</v>
      </c>
      <c r="X17" s="2">
        <f t="shared" si="6"/>
        <v>2200</v>
      </c>
      <c r="Y17" s="2">
        <f t="shared" si="7"/>
        <v>50</v>
      </c>
      <c r="Z17" s="2">
        <f t="shared" si="8"/>
        <v>50</v>
      </c>
      <c r="AA17" s="2">
        <f t="shared" si="9"/>
        <v>45</v>
      </c>
      <c r="AB17" s="2">
        <f t="shared" si="10"/>
        <v>37.5</v>
      </c>
      <c r="AC17" s="2">
        <f t="shared" si="11"/>
        <v>12.5</v>
      </c>
      <c r="AD17" s="2">
        <f t="shared" si="0"/>
        <v>25</v>
      </c>
      <c r="AE17" s="98">
        <f t="shared" si="15"/>
        <v>97.909719258561651</v>
      </c>
      <c r="AF17" s="10">
        <f t="shared" si="16"/>
        <v>0.45</v>
      </c>
      <c r="AG17" s="10">
        <f t="shared" si="17"/>
        <v>59.567999999999998</v>
      </c>
      <c r="AH17" s="10">
        <f t="shared" si="18"/>
        <v>3100</v>
      </c>
      <c r="AI17" s="10">
        <f t="shared" si="19"/>
        <v>37125</v>
      </c>
      <c r="AJ17" s="10">
        <f t="shared" si="20"/>
        <v>2900</v>
      </c>
      <c r="AK17" s="10">
        <f t="shared" si="21"/>
        <v>20540000</v>
      </c>
      <c r="AL17" s="10">
        <f t="shared" si="22"/>
        <v>50.6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4"/>
        <v>1800</v>
      </c>
      <c r="S18" s="2">
        <f t="shared" si="1"/>
        <v>2000</v>
      </c>
      <c r="T18" s="2">
        <f t="shared" si="2"/>
        <v>2200</v>
      </c>
      <c r="U18" s="2">
        <f t="shared" si="3"/>
        <v>2000</v>
      </c>
      <c r="V18" s="2">
        <f t="shared" si="4"/>
        <v>1800</v>
      </c>
      <c r="W18" s="2">
        <f t="shared" si="5"/>
        <v>1800</v>
      </c>
      <c r="X18" s="2">
        <f t="shared" si="6"/>
        <v>2200</v>
      </c>
      <c r="Y18" s="2">
        <f t="shared" si="7"/>
        <v>50</v>
      </c>
      <c r="Z18" s="2">
        <f t="shared" si="8"/>
        <v>55.000000000000007</v>
      </c>
      <c r="AA18" s="2">
        <f t="shared" si="9"/>
        <v>55.000000000000007</v>
      </c>
      <c r="AB18" s="2">
        <f t="shared" si="10"/>
        <v>25</v>
      </c>
      <c r="AC18" s="2">
        <f t="shared" si="11"/>
        <v>12.5</v>
      </c>
      <c r="AD18" s="2">
        <f t="shared" si="0"/>
        <v>25</v>
      </c>
      <c r="AE18" s="98">
        <f t="shared" si="15"/>
        <v>95.188061617606877</v>
      </c>
      <c r="AF18" s="10">
        <f t="shared" si="16"/>
        <v>0.52631578947368418</v>
      </c>
      <c r="AG18" s="10">
        <f t="shared" si="17"/>
        <v>65.071578947368423</v>
      </c>
      <c r="AH18" s="10">
        <f t="shared" si="18"/>
        <v>2900</v>
      </c>
      <c r="AI18" s="10">
        <f t="shared" si="19"/>
        <v>23684.21052631579</v>
      </c>
      <c r="AJ18" s="10">
        <f t="shared" si="20"/>
        <v>2900</v>
      </c>
      <c r="AK18" s="10">
        <f t="shared" si="21"/>
        <v>15950000</v>
      </c>
      <c r="AL18" s="10">
        <f t="shared" si="22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4"/>
        <v>2000</v>
      </c>
      <c r="S19" s="2">
        <f t="shared" si="1"/>
        <v>2200</v>
      </c>
      <c r="T19" s="2">
        <f t="shared" si="2"/>
        <v>1800</v>
      </c>
      <c r="U19" s="2">
        <f t="shared" si="3"/>
        <v>2200</v>
      </c>
      <c r="V19" s="2">
        <f t="shared" si="4"/>
        <v>2000</v>
      </c>
      <c r="W19" s="2">
        <f t="shared" si="5"/>
        <v>2000</v>
      </c>
      <c r="X19" s="2">
        <f t="shared" si="6"/>
        <v>1800</v>
      </c>
      <c r="Y19" s="2">
        <f t="shared" si="7"/>
        <v>55.000000000000007</v>
      </c>
      <c r="Z19" s="2">
        <f t="shared" si="8"/>
        <v>45</v>
      </c>
      <c r="AA19" s="2">
        <f t="shared" si="9"/>
        <v>45</v>
      </c>
      <c r="AB19" s="2">
        <f t="shared" si="10"/>
        <v>37.5</v>
      </c>
      <c r="AC19" s="2">
        <f t="shared" si="11"/>
        <v>25</v>
      </c>
      <c r="AD19" s="2">
        <f t="shared" si="0"/>
        <v>25</v>
      </c>
      <c r="AE19" s="98">
        <f t="shared" si="15"/>
        <v>103.65482536828624</v>
      </c>
      <c r="AF19" s="10">
        <f t="shared" si="16"/>
        <v>0.52380952380952384</v>
      </c>
      <c r="AG19" s="10">
        <f t="shared" si="17"/>
        <v>49.55619047619048</v>
      </c>
      <c r="AH19" s="10">
        <f t="shared" si="18"/>
        <v>2900</v>
      </c>
      <c r="AI19" s="10">
        <f t="shared" si="19"/>
        <v>39285.714285714283</v>
      </c>
      <c r="AJ19" s="10">
        <f t="shared" si="20"/>
        <v>2900</v>
      </c>
      <c r="AK19" s="10">
        <f t="shared" si="21"/>
        <v>20691500</v>
      </c>
      <c r="AL19" s="10">
        <f t="shared" si="22"/>
        <v>55.600000000000009</v>
      </c>
      <c r="AM19" s="12"/>
      <c r="AN19" s="12"/>
      <c r="AO19" s="12"/>
      <c r="AP19" s="12"/>
      <c r="AQ19" s="32"/>
      <c r="AR19" s="10"/>
      <c r="AT19" s="87"/>
      <c r="AU19" s="15" t="s">
        <v>112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4"/>
        <v>2200</v>
      </c>
      <c r="S20" s="2">
        <f t="shared" si="1"/>
        <v>1800</v>
      </c>
      <c r="T20" s="2">
        <f t="shared" si="2"/>
        <v>2000</v>
      </c>
      <c r="U20" s="2">
        <f t="shared" si="3"/>
        <v>1800</v>
      </c>
      <c r="V20" s="2">
        <f t="shared" si="4"/>
        <v>2200</v>
      </c>
      <c r="W20" s="2">
        <f t="shared" si="5"/>
        <v>2200</v>
      </c>
      <c r="X20" s="2">
        <f t="shared" si="6"/>
        <v>2000</v>
      </c>
      <c r="Y20" s="2">
        <f t="shared" si="7"/>
        <v>45</v>
      </c>
      <c r="Z20" s="2">
        <f t="shared" si="8"/>
        <v>50</v>
      </c>
      <c r="AA20" s="2">
        <f t="shared" si="9"/>
        <v>50</v>
      </c>
      <c r="AB20" s="2">
        <f t="shared" si="10"/>
        <v>12.5</v>
      </c>
      <c r="AC20" s="2">
        <f t="shared" si="11"/>
        <v>37.5</v>
      </c>
      <c r="AD20" s="2">
        <f t="shared" si="0"/>
        <v>25</v>
      </c>
      <c r="AE20" s="98">
        <f t="shared" si="15"/>
        <v>86.876710742406388</v>
      </c>
      <c r="AF20" s="10">
        <f t="shared" si="16"/>
        <v>0.45</v>
      </c>
      <c r="AG20" s="10">
        <f t="shared" si="17"/>
        <v>53.18933333333333</v>
      </c>
      <c r="AH20" s="10">
        <f t="shared" si="18"/>
        <v>3200</v>
      </c>
      <c r="AI20" s="10">
        <f t="shared" si="19"/>
        <v>12375</v>
      </c>
      <c r="AJ20" s="10">
        <f t="shared" si="20"/>
        <v>3200</v>
      </c>
      <c r="AK20" s="10">
        <f t="shared" si="21"/>
        <v>14128000</v>
      </c>
      <c r="AL20" s="10">
        <f t="shared" si="22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1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4"/>
        <v>1800</v>
      </c>
      <c r="S21" s="2">
        <f t="shared" si="1"/>
        <v>2000</v>
      </c>
      <c r="T21" s="2">
        <f t="shared" si="2"/>
        <v>1800</v>
      </c>
      <c r="U21" s="2">
        <f t="shared" si="3"/>
        <v>2200</v>
      </c>
      <c r="V21" s="2">
        <f t="shared" si="4"/>
        <v>2200</v>
      </c>
      <c r="W21" s="2">
        <f t="shared" si="5"/>
        <v>2200</v>
      </c>
      <c r="X21" s="2">
        <f t="shared" si="6"/>
        <v>1800</v>
      </c>
      <c r="Y21" s="2">
        <f t="shared" si="7"/>
        <v>50</v>
      </c>
      <c r="Z21" s="2">
        <f t="shared" si="8"/>
        <v>50</v>
      </c>
      <c r="AA21" s="2">
        <f t="shared" si="9"/>
        <v>45</v>
      </c>
      <c r="AB21" s="2">
        <f t="shared" si="10"/>
        <v>25</v>
      </c>
      <c r="AC21" s="2">
        <f t="shared" si="11"/>
        <v>37.5</v>
      </c>
      <c r="AD21" s="2">
        <f t="shared" si="0"/>
        <v>25</v>
      </c>
      <c r="AE21" s="98">
        <f t="shared" si="15"/>
        <v>96.041531077754186</v>
      </c>
      <c r="AF21" s="10">
        <f t="shared" si="16"/>
        <v>0.52631578947368418</v>
      </c>
      <c r="AG21" s="10">
        <f t="shared" si="17"/>
        <v>52.930526315789471</v>
      </c>
      <c r="AH21" s="10">
        <f t="shared" si="18"/>
        <v>3100</v>
      </c>
      <c r="AI21" s="10">
        <f t="shared" si="19"/>
        <v>23684.21052631579</v>
      </c>
      <c r="AJ21" s="10">
        <f t="shared" si="20"/>
        <v>3100</v>
      </c>
      <c r="AK21" s="10">
        <f t="shared" si="21"/>
        <v>17670000</v>
      </c>
      <c r="AL21" s="10">
        <f t="shared" si="22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4"/>
        <v>2000</v>
      </c>
      <c r="S22" s="2">
        <f t="shared" si="1"/>
        <v>2200</v>
      </c>
      <c r="T22" s="2">
        <f t="shared" si="2"/>
        <v>2000</v>
      </c>
      <c r="U22" s="2">
        <f t="shared" si="3"/>
        <v>1800</v>
      </c>
      <c r="V22" s="2">
        <f t="shared" si="4"/>
        <v>1800</v>
      </c>
      <c r="W22" s="2">
        <f t="shared" si="5"/>
        <v>1800</v>
      </c>
      <c r="X22" s="2">
        <f t="shared" si="6"/>
        <v>2000</v>
      </c>
      <c r="Y22" s="2">
        <f t="shared" si="7"/>
        <v>55.000000000000007</v>
      </c>
      <c r="Z22" s="2">
        <f t="shared" si="8"/>
        <v>55.000000000000007</v>
      </c>
      <c r="AA22" s="2">
        <f t="shared" si="9"/>
        <v>50</v>
      </c>
      <c r="AB22" s="2">
        <f t="shared" si="10"/>
        <v>37.5</v>
      </c>
      <c r="AC22" s="2">
        <f t="shared" si="11"/>
        <v>12.5</v>
      </c>
      <c r="AD22" s="2">
        <f t="shared" si="0"/>
        <v>25</v>
      </c>
      <c r="AE22" s="98">
        <f t="shared" si="15"/>
        <v>103.16656229739002</v>
      </c>
      <c r="AF22" s="10">
        <f t="shared" si="16"/>
        <v>0.52380952380952384</v>
      </c>
      <c r="AG22" s="10">
        <f t="shared" si="17"/>
        <v>64.75238095238096</v>
      </c>
      <c r="AH22" s="10">
        <f t="shared" si="18"/>
        <v>2800</v>
      </c>
      <c r="AI22" s="10">
        <f t="shared" si="19"/>
        <v>39285.714285714283</v>
      </c>
      <c r="AJ22" s="10">
        <f t="shared" si="20"/>
        <v>2800</v>
      </c>
      <c r="AK22" s="10">
        <f t="shared" si="21"/>
        <v>19698000</v>
      </c>
      <c r="AL22" s="10">
        <f t="shared" si="22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5">AU22*AV22</f>
        <v>1800</v>
      </c>
      <c r="AZ22" s="2">
        <f t="shared" ref="AZ22:AZ33" si="26">AU22*AW22</f>
        <v>2000</v>
      </c>
      <c r="BA22" s="2">
        <f t="shared" ref="BA22:BA33" si="27">AU22*AX22</f>
        <v>2200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4"/>
        <v>2200</v>
      </c>
      <c r="S23" s="2">
        <f t="shared" si="1"/>
        <v>1800</v>
      </c>
      <c r="T23" s="2">
        <f t="shared" si="2"/>
        <v>2200</v>
      </c>
      <c r="U23" s="2">
        <f t="shared" si="3"/>
        <v>2000</v>
      </c>
      <c r="V23" s="2">
        <f t="shared" si="4"/>
        <v>2000</v>
      </c>
      <c r="W23" s="2">
        <f t="shared" si="5"/>
        <v>2000</v>
      </c>
      <c r="X23" s="2">
        <f t="shared" si="6"/>
        <v>2200</v>
      </c>
      <c r="Y23" s="2">
        <f t="shared" si="7"/>
        <v>45</v>
      </c>
      <c r="Z23" s="2">
        <f t="shared" si="8"/>
        <v>45</v>
      </c>
      <c r="AA23" s="2">
        <f t="shared" si="9"/>
        <v>55.000000000000007</v>
      </c>
      <c r="AB23" s="2">
        <f t="shared" si="10"/>
        <v>12.5</v>
      </c>
      <c r="AC23" s="2">
        <f t="shared" si="11"/>
        <v>25</v>
      </c>
      <c r="AD23" s="2">
        <f t="shared" si="0"/>
        <v>25</v>
      </c>
      <c r="AE23" s="98">
        <f t="shared" si="15"/>
        <v>85.984664997914038</v>
      </c>
      <c r="AF23" s="10">
        <f t="shared" si="16"/>
        <v>0.45</v>
      </c>
      <c r="AG23" s="10">
        <f t="shared" si="17"/>
        <v>50.103999999999999</v>
      </c>
      <c r="AH23" s="10">
        <f t="shared" si="18"/>
        <v>3100</v>
      </c>
      <c r="AI23" s="10">
        <f t="shared" si="19"/>
        <v>12375</v>
      </c>
      <c r="AJ23" s="10">
        <f t="shared" si="20"/>
        <v>3100</v>
      </c>
      <c r="AK23" s="10">
        <f t="shared" si="21"/>
        <v>13376500</v>
      </c>
      <c r="AL23" s="10">
        <f t="shared" si="22"/>
        <v>45.6</v>
      </c>
      <c r="AM23" s="12"/>
      <c r="AN23" s="12"/>
      <c r="AO23" s="12"/>
      <c r="AP23" s="12"/>
      <c r="AQ23" s="33"/>
      <c r="AR23" s="10"/>
      <c r="AT23" s="4" t="s">
        <v>5</v>
      </c>
      <c r="AU23" s="29">
        <f>LOOKUP(BF3,$AY$3:$BA$3,AY6:BA6)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5"/>
        <v>1800</v>
      </c>
      <c r="AZ23" s="2">
        <f t="shared" si="26"/>
        <v>2000</v>
      </c>
      <c r="BA23" s="2">
        <f t="shared" si="27"/>
        <v>2200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4"/>
        <v>1800</v>
      </c>
      <c r="S24" s="2">
        <f t="shared" si="1"/>
        <v>2000</v>
      </c>
      <c r="T24" s="2">
        <f t="shared" si="2"/>
        <v>2000</v>
      </c>
      <c r="U24" s="2">
        <f t="shared" si="3"/>
        <v>2200</v>
      </c>
      <c r="V24" s="2">
        <f t="shared" si="4"/>
        <v>2200</v>
      </c>
      <c r="W24" s="2">
        <f t="shared" si="5"/>
        <v>1800</v>
      </c>
      <c r="X24" s="2">
        <f t="shared" si="6"/>
        <v>2000</v>
      </c>
      <c r="Y24" s="2">
        <f t="shared" si="7"/>
        <v>45</v>
      </c>
      <c r="Z24" s="2">
        <f t="shared" si="8"/>
        <v>45</v>
      </c>
      <c r="AA24" s="2">
        <f t="shared" si="9"/>
        <v>55.000000000000007</v>
      </c>
      <c r="AB24" s="2">
        <f t="shared" si="10"/>
        <v>37.5</v>
      </c>
      <c r="AC24" s="2">
        <f t="shared" si="11"/>
        <v>25</v>
      </c>
      <c r="AD24" s="2">
        <f t="shared" si="0"/>
        <v>25</v>
      </c>
      <c r="AE24" s="98">
        <f t="shared" si="15"/>
        <v>93.37318702623628</v>
      </c>
      <c r="AF24" s="10">
        <f t="shared" si="16"/>
        <v>0.52631578947368418</v>
      </c>
      <c r="AG24" s="10">
        <f t="shared" si="17"/>
        <v>49.715789473684211</v>
      </c>
      <c r="AH24" s="10">
        <f t="shared" si="18"/>
        <v>3200</v>
      </c>
      <c r="AI24" s="10">
        <f t="shared" si="19"/>
        <v>35526.315789473687</v>
      </c>
      <c r="AJ24" s="10">
        <f t="shared" si="20"/>
        <v>2800</v>
      </c>
      <c r="AK24" s="10">
        <f t="shared" si="21"/>
        <v>19355000</v>
      </c>
      <c r="AL24" s="10">
        <f t="shared" si="22"/>
        <v>45.6</v>
      </c>
      <c r="AM24" s="12"/>
      <c r="AN24" s="12"/>
      <c r="AO24" s="12"/>
      <c r="AP24" s="12"/>
      <c r="AQ24" s="33"/>
      <c r="AR24" s="10"/>
      <c r="AT24" s="4" t="s">
        <v>7</v>
      </c>
      <c r="AU24" s="29">
        <f>LOOKUP(BG3,$AY$3:$BA$3,AY7:BA7)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5"/>
        <v>1800</v>
      </c>
      <c r="AZ24" s="2">
        <f t="shared" si="26"/>
        <v>2000</v>
      </c>
      <c r="BA24" s="2">
        <f t="shared" si="27"/>
        <v>2200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4"/>
        <v>2000</v>
      </c>
      <c r="S25" s="2">
        <f t="shared" si="1"/>
        <v>2200</v>
      </c>
      <c r="T25" s="2">
        <f t="shared" si="2"/>
        <v>2200</v>
      </c>
      <c r="U25" s="2">
        <f t="shared" si="3"/>
        <v>1800</v>
      </c>
      <c r="V25" s="2">
        <f t="shared" si="4"/>
        <v>1800</v>
      </c>
      <c r="W25" s="2">
        <f t="shared" si="5"/>
        <v>2000</v>
      </c>
      <c r="X25" s="2">
        <f t="shared" si="6"/>
        <v>2200</v>
      </c>
      <c r="Y25" s="2">
        <f t="shared" si="7"/>
        <v>50</v>
      </c>
      <c r="Z25" s="2">
        <f t="shared" si="8"/>
        <v>50</v>
      </c>
      <c r="AA25" s="2">
        <f t="shared" si="9"/>
        <v>45</v>
      </c>
      <c r="AB25" s="2">
        <f t="shared" si="10"/>
        <v>12.5</v>
      </c>
      <c r="AC25" s="2">
        <f t="shared" si="11"/>
        <v>37.5</v>
      </c>
      <c r="AD25" s="2">
        <f t="shared" si="0"/>
        <v>25</v>
      </c>
      <c r="AE25" s="98">
        <f t="shared" si="15"/>
        <v>93.303118981815743</v>
      </c>
      <c r="AF25" s="10">
        <f t="shared" si="16"/>
        <v>0.52380952380952384</v>
      </c>
      <c r="AG25" s="10">
        <f t="shared" si="17"/>
        <v>53.464126984126985</v>
      </c>
      <c r="AH25" s="10">
        <f t="shared" si="18"/>
        <v>2900</v>
      </c>
      <c r="AI25" s="10">
        <f t="shared" si="19"/>
        <v>13095.238095238095</v>
      </c>
      <c r="AJ25" s="10">
        <f t="shared" si="20"/>
        <v>3100</v>
      </c>
      <c r="AK25" s="10">
        <f t="shared" si="21"/>
        <v>13040000</v>
      </c>
      <c r="AL25" s="10">
        <f t="shared" si="22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5"/>
        <v>1800</v>
      </c>
      <c r="AZ25" s="2">
        <f t="shared" si="26"/>
        <v>2000</v>
      </c>
      <c r="BA25" s="2">
        <f t="shared" si="27"/>
        <v>2200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4"/>
        <v>2200</v>
      </c>
      <c r="S26" s="2">
        <f t="shared" si="1"/>
        <v>1800</v>
      </c>
      <c r="T26" s="2">
        <f t="shared" si="2"/>
        <v>1800</v>
      </c>
      <c r="U26" s="2">
        <f t="shared" si="3"/>
        <v>2000</v>
      </c>
      <c r="V26" s="2">
        <f t="shared" si="4"/>
        <v>2000</v>
      </c>
      <c r="W26" s="2">
        <f t="shared" si="5"/>
        <v>2200</v>
      </c>
      <c r="X26" s="2">
        <f t="shared" si="6"/>
        <v>1800</v>
      </c>
      <c r="Y26" s="2">
        <f t="shared" si="7"/>
        <v>55.000000000000007</v>
      </c>
      <c r="Z26" s="2">
        <f t="shared" si="8"/>
        <v>55.000000000000007</v>
      </c>
      <c r="AA26" s="2">
        <f t="shared" si="9"/>
        <v>50</v>
      </c>
      <c r="AB26" s="2">
        <f t="shared" si="10"/>
        <v>25</v>
      </c>
      <c r="AC26" s="2">
        <f t="shared" si="11"/>
        <v>12.5</v>
      </c>
      <c r="AD26" s="2">
        <f t="shared" si="0"/>
        <v>25</v>
      </c>
      <c r="AE26" s="98">
        <f t="shared" si="15"/>
        <v>98.312026856583998</v>
      </c>
      <c r="AF26" s="10">
        <f t="shared" si="16"/>
        <v>0.45</v>
      </c>
      <c r="AG26" s="10">
        <f t="shared" si="17"/>
        <v>63.928000000000004</v>
      </c>
      <c r="AH26" s="10">
        <f t="shared" si="18"/>
        <v>2900</v>
      </c>
      <c r="AI26" s="10">
        <f t="shared" si="19"/>
        <v>24750</v>
      </c>
      <c r="AJ26" s="10">
        <f t="shared" si="20"/>
        <v>3100</v>
      </c>
      <c r="AK26" s="10">
        <f t="shared" si="21"/>
        <v>17570000</v>
      </c>
      <c r="AL26" s="10">
        <f t="shared" si="22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5"/>
        <v>1800</v>
      </c>
      <c r="AZ26" s="2">
        <f t="shared" si="26"/>
        <v>2000</v>
      </c>
      <c r="BA26" s="2">
        <f t="shared" si="27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4"/>
        <v>1800</v>
      </c>
      <c r="S27" s="2">
        <f t="shared" si="1"/>
        <v>2200</v>
      </c>
      <c r="T27" s="2">
        <f t="shared" si="2"/>
        <v>2000</v>
      </c>
      <c r="U27" s="2">
        <f t="shared" si="3"/>
        <v>1800</v>
      </c>
      <c r="V27" s="2">
        <f t="shared" si="4"/>
        <v>2000</v>
      </c>
      <c r="W27" s="2">
        <f t="shared" si="5"/>
        <v>2200</v>
      </c>
      <c r="X27" s="2">
        <f t="shared" si="6"/>
        <v>2200</v>
      </c>
      <c r="Y27" s="2">
        <f t="shared" si="7"/>
        <v>45</v>
      </c>
      <c r="Z27" s="2">
        <f t="shared" si="8"/>
        <v>55.000000000000007</v>
      </c>
      <c r="AA27" s="2">
        <f t="shared" si="9"/>
        <v>45</v>
      </c>
      <c r="AB27" s="2">
        <f t="shared" si="10"/>
        <v>25</v>
      </c>
      <c r="AC27" s="2">
        <f t="shared" si="11"/>
        <v>25</v>
      </c>
      <c r="AD27" s="2">
        <f t="shared" si="0"/>
        <v>37.5</v>
      </c>
      <c r="AE27" s="98">
        <f t="shared" si="15"/>
        <v>88.930420401898957</v>
      </c>
      <c r="AF27" s="10">
        <f t="shared" si="16"/>
        <v>0.55000000000000004</v>
      </c>
      <c r="AG27" s="10">
        <f t="shared" si="17"/>
        <v>58.189333333333337</v>
      </c>
      <c r="AH27" s="10">
        <f t="shared" si="18"/>
        <v>3100</v>
      </c>
      <c r="AI27" s="10">
        <f t="shared" si="19"/>
        <v>24750</v>
      </c>
      <c r="AJ27" s="10">
        <f t="shared" si="20"/>
        <v>3300</v>
      </c>
      <c r="AK27" s="10">
        <f t="shared" si="21"/>
        <v>17718000</v>
      </c>
      <c r="AL27" s="10">
        <f t="shared" si="22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5"/>
        <v>1800</v>
      </c>
      <c r="AZ27" s="2">
        <f t="shared" si="26"/>
        <v>2000</v>
      </c>
      <c r="BA27" s="2">
        <f t="shared" si="27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4"/>
        <v>2000</v>
      </c>
      <c r="S28" s="2">
        <f t="shared" si="1"/>
        <v>1800</v>
      </c>
      <c r="T28" s="2">
        <f t="shared" si="2"/>
        <v>2200</v>
      </c>
      <c r="U28" s="2">
        <f t="shared" si="3"/>
        <v>2000</v>
      </c>
      <c r="V28" s="2">
        <f t="shared" si="4"/>
        <v>2200</v>
      </c>
      <c r="W28" s="2">
        <f t="shared" si="5"/>
        <v>1800</v>
      </c>
      <c r="X28" s="2">
        <f t="shared" si="6"/>
        <v>1800</v>
      </c>
      <c r="Y28" s="2">
        <f t="shared" si="7"/>
        <v>50</v>
      </c>
      <c r="Z28" s="2">
        <f t="shared" si="8"/>
        <v>45</v>
      </c>
      <c r="AA28" s="2">
        <f t="shared" si="9"/>
        <v>50</v>
      </c>
      <c r="AB28" s="2">
        <f t="shared" si="10"/>
        <v>37.5</v>
      </c>
      <c r="AC28" s="2">
        <f t="shared" si="11"/>
        <v>37.5</v>
      </c>
      <c r="AD28" s="2">
        <f t="shared" si="0"/>
        <v>37.5</v>
      </c>
      <c r="AE28" s="98">
        <f t="shared" si="15"/>
        <v>100.12496266435534</v>
      </c>
      <c r="AF28" s="10">
        <f t="shared" si="16"/>
        <v>0.47368421052631576</v>
      </c>
      <c r="AG28" s="10">
        <f t="shared" si="17"/>
        <v>47.238128654970758</v>
      </c>
      <c r="AH28" s="10">
        <f t="shared" si="18"/>
        <v>3100</v>
      </c>
      <c r="AI28" s="10">
        <f t="shared" si="19"/>
        <v>35526.315789473687</v>
      </c>
      <c r="AJ28" s="10">
        <f t="shared" si="20"/>
        <v>2700</v>
      </c>
      <c r="AK28" s="10">
        <f t="shared" si="21"/>
        <v>19535000</v>
      </c>
      <c r="AL28" s="10">
        <f t="shared" si="22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5"/>
        <v>45</v>
      </c>
      <c r="AZ28" s="2">
        <f t="shared" si="26"/>
        <v>50</v>
      </c>
      <c r="BA28" s="2">
        <f t="shared" si="27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4"/>
        <v>2200</v>
      </c>
      <c r="S29" s="2">
        <f t="shared" si="1"/>
        <v>2000</v>
      </c>
      <c r="T29" s="2">
        <f t="shared" si="2"/>
        <v>1800</v>
      </c>
      <c r="U29" s="2">
        <f t="shared" si="3"/>
        <v>2200</v>
      </c>
      <c r="V29" s="2">
        <f t="shared" si="4"/>
        <v>1800</v>
      </c>
      <c r="W29" s="2">
        <f t="shared" si="5"/>
        <v>2000</v>
      </c>
      <c r="X29" s="2">
        <f t="shared" si="6"/>
        <v>2000</v>
      </c>
      <c r="Y29" s="2">
        <f t="shared" si="7"/>
        <v>55.000000000000007</v>
      </c>
      <c r="Z29" s="2">
        <f t="shared" si="8"/>
        <v>50</v>
      </c>
      <c r="AA29" s="2">
        <f t="shared" si="9"/>
        <v>55.000000000000007</v>
      </c>
      <c r="AB29" s="2">
        <f t="shared" si="10"/>
        <v>12.5</v>
      </c>
      <c r="AC29" s="2">
        <f t="shared" si="11"/>
        <v>12.5</v>
      </c>
      <c r="AD29" s="2">
        <f t="shared" si="0"/>
        <v>37.5</v>
      </c>
      <c r="AE29" s="98">
        <f t="shared" si="15"/>
        <v>96.144373868075135</v>
      </c>
      <c r="AF29" s="10">
        <f t="shared" si="16"/>
        <v>0.47619047619047616</v>
      </c>
      <c r="AG29" s="10">
        <f t="shared" si="17"/>
        <v>56.074920634920637</v>
      </c>
      <c r="AH29" s="10">
        <f t="shared" si="18"/>
        <v>2800</v>
      </c>
      <c r="AI29" s="10">
        <f t="shared" si="19"/>
        <v>13095.238095238095</v>
      </c>
      <c r="AJ29" s="10">
        <f t="shared" si="20"/>
        <v>3000</v>
      </c>
      <c r="AK29" s="10">
        <f t="shared" si="21"/>
        <v>12706500</v>
      </c>
      <c r="AL29" s="10">
        <f t="shared" si="22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5"/>
        <v>45</v>
      </c>
      <c r="AZ29" s="2">
        <f t="shared" si="26"/>
        <v>50</v>
      </c>
      <c r="BA29" s="2">
        <f t="shared" si="27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4"/>
        <v>1800</v>
      </c>
      <c r="S30" s="2">
        <f t="shared" si="1"/>
        <v>2200</v>
      </c>
      <c r="T30" s="2">
        <f t="shared" si="2"/>
        <v>2000</v>
      </c>
      <c r="U30" s="2">
        <f t="shared" si="3"/>
        <v>2000</v>
      </c>
      <c r="V30" s="2">
        <f t="shared" si="4"/>
        <v>2000</v>
      </c>
      <c r="W30" s="2">
        <f t="shared" si="5"/>
        <v>1800</v>
      </c>
      <c r="X30" s="2">
        <f t="shared" si="6"/>
        <v>1800</v>
      </c>
      <c r="Y30" s="2">
        <f t="shared" si="7"/>
        <v>55.000000000000007</v>
      </c>
      <c r="Z30" s="2">
        <f t="shared" si="8"/>
        <v>50</v>
      </c>
      <c r="AA30" s="2">
        <f t="shared" si="9"/>
        <v>55.000000000000007</v>
      </c>
      <c r="AB30" s="2">
        <f t="shared" si="10"/>
        <v>12.5</v>
      </c>
      <c r="AC30" s="2">
        <f t="shared" si="11"/>
        <v>37.5</v>
      </c>
      <c r="AD30" s="2">
        <f t="shared" si="0"/>
        <v>37.5</v>
      </c>
      <c r="AE30" s="98">
        <f t="shared" si="15"/>
        <v>101.51965430711766</v>
      </c>
      <c r="AF30" s="10">
        <f t="shared" si="16"/>
        <v>0.55000000000000004</v>
      </c>
      <c r="AG30" s="10">
        <f t="shared" si="17"/>
        <v>52.126222222222225</v>
      </c>
      <c r="AH30" s="10">
        <f t="shared" si="18"/>
        <v>2900</v>
      </c>
      <c r="AI30" s="10">
        <f t="shared" si="19"/>
        <v>12375</v>
      </c>
      <c r="AJ30" s="10">
        <f t="shared" si="20"/>
        <v>2700</v>
      </c>
      <c r="AK30" s="10">
        <f t="shared" si="21"/>
        <v>11988000</v>
      </c>
      <c r="AL30" s="10">
        <f t="shared" si="22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5"/>
        <v>45</v>
      </c>
      <c r="AZ30" s="2">
        <f t="shared" si="26"/>
        <v>50</v>
      </c>
      <c r="BA30" s="2">
        <f t="shared" si="27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4"/>
        <v>2000</v>
      </c>
      <c r="S31" s="2">
        <f t="shared" si="1"/>
        <v>1800</v>
      </c>
      <c r="T31" s="2">
        <f t="shared" si="2"/>
        <v>2200</v>
      </c>
      <c r="U31" s="2">
        <f t="shared" si="3"/>
        <v>2200</v>
      </c>
      <c r="V31" s="2">
        <f t="shared" si="4"/>
        <v>2200</v>
      </c>
      <c r="W31" s="2">
        <f t="shared" si="5"/>
        <v>2000</v>
      </c>
      <c r="X31" s="2">
        <f t="shared" si="6"/>
        <v>2000</v>
      </c>
      <c r="Y31" s="2">
        <f t="shared" si="7"/>
        <v>45</v>
      </c>
      <c r="Z31" s="2">
        <f t="shared" si="8"/>
        <v>55.000000000000007</v>
      </c>
      <c r="AA31" s="2">
        <f t="shared" si="9"/>
        <v>45</v>
      </c>
      <c r="AB31" s="2">
        <f t="shared" si="10"/>
        <v>25</v>
      </c>
      <c r="AC31" s="2">
        <f t="shared" si="11"/>
        <v>12.5</v>
      </c>
      <c r="AD31" s="2">
        <f t="shared" si="0"/>
        <v>37.5</v>
      </c>
      <c r="AE31" s="98">
        <f t="shared" si="15"/>
        <v>91.191748658808095</v>
      </c>
      <c r="AF31" s="10">
        <f t="shared" si="16"/>
        <v>0.47368421052631576</v>
      </c>
      <c r="AG31" s="10">
        <f t="shared" si="17"/>
        <v>61.714385964912289</v>
      </c>
      <c r="AH31" s="10">
        <f t="shared" si="18"/>
        <v>3200</v>
      </c>
      <c r="AI31" s="10">
        <f t="shared" si="19"/>
        <v>23684.21052631579</v>
      </c>
      <c r="AJ31" s="10">
        <f t="shared" si="20"/>
        <v>3000</v>
      </c>
      <c r="AK31" s="10">
        <f t="shared" si="21"/>
        <v>16854000</v>
      </c>
      <c r="AL31" s="10">
        <f t="shared" si="22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LOOKUP(BN3,$AY$3:$BA$3,AY14:BA14)</f>
        <v>25</v>
      </c>
      <c r="AV31" s="1">
        <v>0.5</v>
      </c>
      <c r="AW31" s="1">
        <v>1</v>
      </c>
      <c r="AX31" s="1">
        <v>1.5</v>
      </c>
      <c r="AY31" s="2">
        <f t="shared" si="25"/>
        <v>12.5</v>
      </c>
      <c r="AZ31" s="2">
        <f t="shared" si="26"/>
        <v>25</v>
      </c>
      <c r="BA31" s="2">
        <f t="shared" si="27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4"/>
        <v>2200</v>
      </c>
      <c r="S32" s="2">
        <f t="shared" si="1"/>
        <v>2000</v>
      </c>
      <c r="T32" s="2">
        <f t="shared" si="2"/>
        <v>1800</v>
      </c>
      <c r="U32" s="2">
        <f t="shared" si="3"/>
        <v>1800</v>
      </c>
      <c r="V32" s="2">
        <f t="shared" si="4"/>
        <v>1800</v>
      </c>
      <c r="W32" s="2">
        <f t="shared" si="5"/>
        <v>2200</v>
      </c>
      <c r="X32" s="2">
        <f t="shared" si="6"/>
        <v>2200</v>
      </c>
      <c r="Y32" s="2">
        <f t="shared" si="7"/>
        <v>50</v>
      </c>
      <c r="Z32" s="2">
        <f t="shared" si="8"/>
        <v>45</v>
      </c>
      <c r="AA32" s="2">
        <f t="shared" si="9"/>
        <v>50</v>
      </c>
      <c r="AB32" s="2">
        <f t="shared" si="10"/>
        <v>37.5</v>
      </c>
      <c r="AC32" s="2">
        <f t="shared" si="11"/>
        <v>25</v>
      </c>
      <c r="AD32" s="2">
        <f t="shared" si="0"/>
        <v>37.5</v>
      </c>
      <c r="AE32" s="98">
        <f t="shared" si="15"/>
        <v>91.514661057272036</v>
      </c>
      <c r="AF32" s="10">
        <f t="shared" si="16"/>
        <v>0.47619047619047616</v>
      </c>
      <c r="AG32" s="10">
        <f t="shared" si="17"/>
        <v>48.037460317460315</v>
      </c>
      <c r="AH32" s="10">
        <f t="shared" si="18"/>
        <v>2900</v>
      </c>
      <c r="AI32" s="10">
        <f t="shared" si="19"/>
        <v>39285.714285714283</v>
      </c>
      <c r="AJ32" s="10">
        <f t="shared" si="20"/>
        <v>3300</v>
      </c>
      <c r="AK32" s="10">
        <f t="shared" si="21"/>
        <v>21505000</v>
      </c>
      <c r="AL32" s="10">
        <f t="shared" si="22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LOOKUP(BO3,$AY$3:$BA$3,AY15:BA15)</f>
        <v>25</v>
      </c>
      <c r="AV32" s="1">
        <v>0.5</v>
      </c>
      <c r="AW32" s="1">
        <v>1</v>
      </c>
      <c r="AX32" s="1">
        <v>1.5</v>
      </c>
      <c r="AY32" s="2">
        <f t="shared" si="25"/>
        <v>12.5</v>
      </c>
      <c r="AZ32" s="2">
        <f t="shared" si="26"/>
        <v>25</v>
      </c>
      <c r="BA32" s="2">
        <f t="shared" si="27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4"/>
        <v>1800</v>
      </c>
      <c r="S33" s="2">
        <f t="shared" si="1"/>
        <v>2200</v>
      </c>
      <c r="T33" s="2">
        <f t="shared" si="2"/>
        <v>2200</v>
      </c>
      <c r="U33" s="2">
        <f t="shared" si="3"/>
        <v>2200</v>
      </c>
      <c r="V33" s="2">
        <f t="shared" si="4"/>
        <v>2000</v>
      </c>
      <c r="W33" s="2">
        <f t="shared" si="5"/>
        <v>2200</v>
      </c>
      <c r="X33" s="2">
        <f t="shared" si="6"/>
        <v>2000</v>
      </c>
      <c r="Y33" s="2">
        <f t="shared" si="7"/>
        <v>50</v>
      </c>
      <c r="Z33" s="2">
        <f t="shared" si="8"/>
        <v>45</v>
      </c>
      <c r="AA33" s="2">
        <f t="shared" si="9"/>
        <v>50</v>
      </c>
      <c r="AB33" s="2">
        <f t="shared" si="10"/>
        <v>12.5</v>
      </c>
      <c r="AC33" s="2">
        <f t="shared" si="11"/>
        <v>12.5</v>
      </c>
      <c r="AD33" s="2">
        <f t="shared" si="0"/>
        <v>37.5</v>
      </c>
      <c r="AE33" s="98">
        <f t="shared" si="15"/>
        <v>92.94027103748401</v>
      </c>
      <c r="AF33" s="10">
        <f t="shared" si="16"/>
        <v>0.55000000000000004</v>
      </c>
      <c r="AG33" s="10">
        <f t="shared" si="17"/>
        <v>51.805333333333337</v>
      </c>
      <c r="AH33" s="10">
        <f t="shared" si="18"/>
        <v>3000</v>
      </c>
      <c r="AI33" s="10">
        <f t="shared" si="19"/>
        <v>12375</v>
      </c>
      <c r="AJ33" s="10">
        <f t="shared" si="20"/>
        <v>3200</v>
      </c>
      <c r="AK33" s="10">
        <f t="shared" si="21"/>
        <v>13785000</v>
      </c>
      <c r="AL33" s="10">
        <f t="shared" si="22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LOOKUP(BP3,$AY$3:$BA$3,AY16:BA16)</f>
        <v>25</v>
      </c>
      <c r="AV33" s="1">
        <v>0.5</v>
      </c>
      <c r="AW33" s="1">
        <v>1</v>
      </c>
      <c r="AX33" s="1">
        <v>1.5</v>
      </c>
      <c r="AY33" s="2">
        <f t="shared" si="25"/>
        <v>12.5</v>
      </c>
      <c r="AZ33" s="2">
        <f t="shared" si="26"/>
        <v>25</v>
      </c>
      <c r="BA33" s="2">
        <f t="shared" si="27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4"/>
        <v>2000</v>
      </c>
      <c r="S34" s="2">
        <f t="shared" si="1"/>
        <v>1800</v>
      </c>
      <c r="T34" s="2">
        <f t="shared" si="2"/>
        <v>1800</v>
      </c>
      <c r="U34" s="2">
        <f t="shared" si="3"/>
        <v>1800</v>
      </c>
      <c r="V34" s="2">
        <f t="shared" si="4"/>
        <v>2200</v>
      </c>
      <c r="W34" s="2">
        <f t="shared" si="5"/>
        <v>1800</v>
      </c>
      <c r="X34" s="2">
        <f t="shared" si="6"/>
        <v>2200</v>
      </c>
      <c r="Y34" s="2">
        <f t="shared" si="7"/>
        <v>55.000000000000007</v>
      </c>
      <c r="Z34" s="2">
        <f t="shared" si="8"/>
        <v>50</v>
      </c>
      <c r="AA34" s="2">
        <f t="shared" si="9"/>
        <v>55.000000000000007</v>
      </c>
      <c r="AB34" s="2">
        <f t="shared" si="10"/>
        <v>25</v>
      </c>
      <c r="AC34" s="2">
        <f t="shared" si="11"/>
        <v>25</v>
      </c>
      <c r="AD34" s="2">
        <f t="shared" si="0"/>
        <v>37.5</v>
      </c>
      <c r="AE34" s="98">
        <f t="shared" si="15"/>
        <v>104.1789677533001</v>
      </c>
      <c r="AF34" s="10">
        <f t="shared" si="16"/>
        <v>0.47368421052631576</v>
      </c>
      <c r="AG34" s="10">
        <f t="shared" si="17"/>
        <v>52.930526315789471</v>
      </c>
      <c r="AH34" s="10">
        <f t="shared" si="18"/>
        <v>3300</v>
      </c>
      <c r="AI34" s="10">
        <f t="shared" si="19"/>
        <v>23684.21052631579</v>
      </c>
      <c r="AJ34" s="10">
        <f t="shared" si="20"/>
        <v>2900</v>
      </c>
      <c r="AK34" s="10">
        <f t="shared" si="21"/>
        <v>18436000</v>
      </c>
      <c r="AL34" s="10">
        <f t="shared" si="22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4"/>
        <v>2200</v>
      </c>
      <c r="S35" s="2">
        <f t="shared" si="1"/>
        <v>2000</v>
      </c>
      <c r="T35" s="2">
        <f t="shared" si="2"/>
        <v>2000</v>
      </c>
      <c r="U35" s="2">
        <f t="shared" si="3"/>
        <v>2000</v>
      </c>
      <c r="V35" s="2">
        <f t="shared" si="4"/>
        <v>1800</v>
      </c>
      <c r="W35" s="2">
        <f t="shared" si="5"/>
        <v>2000</v>
      </c>
      <c r="X35" s="2">
        <f t="shared" si="6"/>
        <v>1800</v>
      </c>
      <c r="Y35" s="2">
        <f t="shared" si="7"/>
        <v>45</v>
      </c>
      <c r="Z35" s="2">
        <f t="shared" si="8"/>
        <v>55.000000000000007</v>
      </c>
      <c r="AA35" s="2">
        <f t="shared" si="9"/>
        <v>45</v>
      </c>
      <c r="AB35" s="2">
        <f t="shared" si="10"/>
        <v>37.5</v>
      </c>
      <c r="AC35" s="2">
        <f t="shared" si="11"/>
        <v>37.5</v>
      </c>
      <c r="AD35" s="2">
        <f t="shared" si="0"/>
        <v>37.5</v>
      </c>
      <c r="AE35" s="98">
        <f t="shared" si="15"/>
        <v>87.489825748626302</v>
      </c>
      <c r="AF35" s="10">
        <f t="shared" si="16"/>
        <v>0.47619047619047616</v>
      </c>
      <c r="AG35" s="10">
        <f t="shared" si="17"/>
        <v>57.167195767195771</v>
      </c>
      <c r="AH35" s="10">
        <f t="shared" si="18"/>
        <v>2700</v>
      </c>
      <c r="AI35" s="10">
        <f t="shared" si="19"/>
        <v>39285.714285714283</v>
      </c>
      <c r="AJ35" s="10">
        <f t="shared" si="20"/>
        <v>2900</v>
      </c>
      <c r="AK35" s="10">
        <f t="shared" si="21"/>
        <v>17532000</v>
      </c>
      <c r="AL35" s="10">
        <f t="shared" si="22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4"/>
        <v>1800</v>
      </c>
      <c r="S36" s="2">
        <f t="shared" si="1"/>
        <v>2200</v>
      </c>
      <c r="T36" s="2">
        <f t="shared" si="2"/>
        <v>1800</v>
      </c>
      <c r="U36" s="2">
        <f t="shared" si="3"/>
        <v>2000</v>
      </c>
      <c r="V36" s="2">
        <f t="shared" si="4"/>
        <v>2200</v>
      </c>
      <c r="W36" s="2">
        <f t="shared" si="5"/>
        <v>2000</v>
      </c>
      <c r="X36" s="2">
        <f t="shared" si="6"/>
        <v>2200</v>
      </c>
      <c r="Y36" s="2">
        <f t="shared" si="7"/>
        <v>45</v>
      </c>
      <c r="Z36" s="2">
        <f t="shared" si="8"/>
        <v>50</v>
      </c>
      <c r="AA36" s="2">
        <f t="shared" si="9"/>
        <v>50</v>
      </c>
      <c r="AB36" s="2">
        <f t="shared" si="10"/>
        <v>37.5</v>
      </c>
      <c r="AC36" s="2">
        <f t="shared" si="11"/>
        <v>12.5</v>
      </c>
      <c r="AD36" s="2">
        <f t="shared" si="0"/>
        <v>37.5</v>
      </c>
      <c r="AE36" s="98">
        <f t="shared" si="15"/>
        <v>92.00496498625472</v>
      </c>
      <c r="AF36" s="10">
        <f t="shared" si="16"/>
        <v>0.55000000000000004</v>
      </c>
      <c r="AG36" s="10">
        <f t="shared" si="17"/>
        <v>55.951999999999998</v>
      </c>
      <c r="AH36" s="10">
        <f t="shared" si="18"/>
        <v>3300</v>
      </c>
      <c r="AI36" s="10">
        <f t="shared" si="19"/>
        <v>37125</v>
      </c>
      <c r="AJ36" s="10">
        <f t="shared" si="20"/>
        <v>3100</v>
      </c>
      <c r="AK36" s="10">
        <f t="shared" si="21"/>
        <v>21318000</v>
      </c>
      <c r="AL36" s="10">
        <f t="shared" si="22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4"/>
        <v>2000</v>
      </c>
      <c r="S37" s="2">
        <f t="shared" si="1"/>
        <v>1800</v>
      </c>
      <c r="T37" s="2">
        <f t="shared" si="2"/>
        <v>2000</v>
      </c>
      <c r="U37" s="2">
        <f t="shared" si="3"/>
        <v>2200</v>
      </c>
      <c r="V37" s="2">
        <f t="shared" si="4"/>
        <v>1800</v>
      </c>
      <c r="W37" s="2">
        <f t="shared" si="5"/>
        <v>2200</v>
      </c>
      <c r="X37" s="2">
        <f t="shared" si="6"/>
        <v>1800</v>
      </c>
      <c r="Y37" s="2">
        <f t="shared" si="7"/>
        <v>50</v>
      </c>
      <c r="Z37" s="2">
        <f t="shared" si="8"/>
        <v>55.000000000000007</v>
      </c>
      <c r="AA37" s="2">
        <f t="shared" si="9"/>
        <v>55.000000000000007</v>
      </c>
      <c r="AB37" s="2">
        <f t="shared" si="10"/>
        <v>12.5</v>
      </c>
      <c r="AC37" s="2">
        <f t="shared" si="11"/>
        <v>25</v>
      </c>
      <c r="AD37" s="2">
        <f t="shared" si="0"/>
        <v>37.5</v>
      </c>
      <c r="AE37" s="98">
        <f t="shared" si="15"/>
        <v>88.937651402449433</v>
      </c>
      <c r="AF37" s="10">
        <f t="shared" si="16"/>
        <v>0.47368421052631576</v>
      </c>
      <c r="AG37" s="10">
        <f t="shared" si="17"/>
        <v>58.143859649122817</v>
      </c>
      <c r="AH37" s="10">
        <f t="shared" si="18"/>
        <v>2700</v>
      </c>
      <c r="AI37" s="10">
        <f t="shared" si="19"/>
        <v>11842.105263157895</v>
      </c>
      <c r="AJ37" s="10">
        <f t="shared" si="20"/>
        <v>3100</v>
      </c>
      <c r="AK37" s="10">
        <f t="shared" si="21"/>
        <v>12285000</v>
      </c>
      <c r="AL37" s="10">
        <f t="shared" si="22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4"/>
        <v>2200</v>
      </c>
      <c r="S38" s="2">
        <f t="shared" si="1"/>
        <v>2000</v>
      </c>
      <c r="T38" s="2">
        <f t="shared" si="2"/>
        <v>2200</v>
      </c>
      <c r="U38" s="2">
        <f t="shared" si="3"/>
        <v>1800</v>
      </c>
      <c r="V38" s="2">
        <f t="shared" si="4"/>
        <v>2000</v>
      </c>
      <c r="W38" s="2">
        <f t="shared" si="5"/>
        <v>1800</v>
      </c>
      <c r="X38" s="2">
        <f t="shared" si="6"/>
        <v>2000</v>
      </c>
      <c r="Y38" s="2">
        <f t="shared" si="7"/>
        <v>55.000000000000007</v>
      </c>
      <c r="Z38" s="2">
        <f t="shared" si="8"/>
        <v>45</v>
      </c>
      <c r="AA38" s="2">
        <f t="shared" si="9"/>
        <v>45</v>
      </c>
      <c r="AB38" s="2">
        <f t="shared" si="10"/>
        <v>25</v>
      </c>
      <c r="AC38" s="2">
        <f t="shared" si="11"/>
        <v>37.5</v>
      </c>
      <c r="AD38" s="2">
        <f t="shared" si="0"/>
        <v>37.5</v>
      </c>
      <c r="AE38" s="98">
        <f t="shared" si="15"/>
        <v>104.1095139844702</v>
      </c>
      <c r="AF38" s="10">
        <f t="shared" si="16"/>
        <v>0.47619047619047616</v>
      </c>
      <c r="AG38" s="10">
        <f t="shared" si="17"/>
        <v>47.309417989417987</v>
      </c>
      <c r="AH38" s="10">
        <f t="shared" si="18"/>
        <v>3000</v>
      </c>
      <c r="AI38" s="10">
        <f t="shared" si="19"/>
        <v>26190.476190476191</v>
      </c>
      <c r="AJ38" s="10">
        <f t="shared" si="20"/>
        <v>2800</v>
      </c>
      <c r="AK38" s="10">
        <f t="shared" si="21"/>
        <v>16694000</v>
      </c>
      <c r="AL38" s="10">
        <f t="shared" si="22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94.975819551338063</v>
      </c>
    </row>
    <row r="42" spans="1:68">
      <c r="AE42" s="16"/>
    </row>
  </sheetData>
  <mergeCells count="6">
    <mergeCell ref="AV19:AX19"/>
    <mergeCell ref="AY18:BA19"/>
    <mergeCell ref="AV1:AX1"/>
    <mergeCell ref="AV18:AX18"/>
    <mergeCell ref="AV2:AX2"/>
    <mergeCell ref="AY1:BA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180000</v>
      </c>
      <c r="T3" s="2">
        <f>LOOKUP(D3,$AY$20:$BA$20,$AY$23:$BA$23)</f>
        <v>18000</v>
      </c>
      <c r="U3" s="2">
        <f>LOOKUP(E3,$AY$20:$BA$20,$AY$24:$BA$24)</f>
        <v>18000</v>
      </c>
      <c r="V3" s="2">
        <f>LOOKUP(F3,$AY$20:$BA$20,$AY$25:$BA$25)</f>
        <v>18000</v>
      </c>
      <c r="W3" s="2">
        <f>LOOKUP(G3,$AY$20:$BA$20,$AY$26:$BA$26)</f>
        <v>1800</v>
      </c>
      <c r="X3" s="2">
        <f>LOOKUP(H3,$AY$20:$BA$20,$AY$27:$BA$27)</f>
        <v>1800</v>
      </c>
      <c r="Y3" s="2">
        <f>LOOKUP(I3,$AY$20:$BA$20,$AY$28:$BA$28)</f>
        <v>4500</v>
      </c>
      <c r="Z3" s="2">
        <f>LOOKUP(J3,$AY$20:$BA$20,$AY$29:$BA$29)</f>
        <v>450</v>
      </c>
      <c r="AA3" s="2">
        <f>LOOKUP(K3,$AY$20:$BA$20,$AY$30:$BA$30)</f>
        <v>4500</v>
      </c>
      <c r="AB3" s="2">
        <f>LOOKUP(L3,$AY$20:$BA$20,$AY$31:$BA$31)</f>
        <v>12.5</v>
      </c>
      <c r="AC3" s="2">
        <f>LOOKUP(M3,$AY$20:$BA$20,$AY$32:$BA$32)</f>
        <v>5000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441.43217956486779</v>
      </c>
      <c r="AF3" s="10">
        <f>S3/(R3+S3)</f>
        <v>0.99009900990099009</v>
      </c>
      <c r="AG3" s="10">
        <f>(((R3*S3)/(R3+S3)+T3)/AC3/AD3)+Z3</f>
        <v>450.00079128712872</v>
      </c>
      <c r="AH3" s="10">
        <f>V3+X3*0.5</f>
        <v>18900</v>
      </c>
      <c r="AI3" s="10">
        <f>(R3*S3)*AB3/(R3+S3)</f>
        <v>22277.227722772277</v>
      </c>
      <c r="AJ3" s="10">
        <f>W3+X3*0.5</f>
        <v>2700</v>
      </c>
      <c r="AK3" s="10">
        <f>(AH3+AJ3)*(1+AB3)*Y3+AH3*AJ3</f>
        <v>1363230000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10000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475.52513583131571</v>
      </c>
      <c r="AF4" s="10">
        <f>S4/(R4+S4)</f>
        <v>0.99009900990099009</v>
      </c>
      <c r="AG4" s="10">
        <f>(((R4*S4)/(R4+S4)+T4)/AC4/AD4)+Z4</f>
        <v>500.00043960396039</v>
      </c>
      <c r="AH4" s="10">
        <f>V4+X4*0.5</f>
        <v>21000</v>
      </c>
      <c r="AI4" s="10">
        <f>(R4*S4)*AB4/(R4+S4)</f>
        <v>49504.950495049503</v>
      </c>
      <c r="AJ4" s="10">
        <f>W4+X4*0.5</f>
        <v>3000</v>
      </c>
      <c r="AK4" s="10">
        <f>(AH4+AJ4)*(1+AB4)*Y4+AH4*AJ4</f>
        <v>3183000000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8016328.1905100625</v>
      </c>
      <c r="AQ4" s="22">
        <f>AP4/AO4</f>
        <v>8016328.1905100625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220000.00000000003</v>
      </c>
      <c r="T5" s="2">
        <f t="shared" si="2"/>
        <v>22000</v>
      </c>
      <c r="U5" s="2">
        <f t="shared" si="3"/>
        <v>22000</v>
      </c>
      <c r="V5" s="2">
        <f t="shared" si="4"/>
        <v>22000</v>
      </c>
      <c r="W5" s="2">
        <f t="shared" si="5"/>
        <v>2200</v>
      </c>
      <c r="X5" s="2">
        <f t="shared" si="6"/>
        <v>2200</v>
      </c>
      <c r="Y5" s="2">
        <f t="shared" si="7"/>
        <v>5500</v>
      </c>
      <c r="Z5" s="2">
        <f t="shared" si="8"/>
        <v>550</v>
      </c>
      <c r="AA5" s="2">
        <f t="shared" si="9"/>
        <v>5500</v>
      </c>
      <c r="AB5" s="2">
        <f t="shared" si="10"/>
        <v>37.5</v>
      </c>
      <c r="AC5" s="2">
        <f t="shared" si="11"/>
        <v>15000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493.9650397408991</v>
      </c>
      <c r="AF5" s="10">
        <f t="shared" ref="AF5:AF38" si="15">S5/(R5+S5)</f>
        <v>0.99009900990099009</v>
      </c>
      <c r="AG5" s="10">
        <f t="shared" ref="AG5:AG38" si="16">(((R5*S5)/(R5+S5)+T5)/AC5/AD5)+Z5</f>
        <v>550.00032237623759</v>
      </c>
      <c r="AH5" s="10">
        <f t="shared" ref="AH5:AH38" si="17">V5+X5*0.5</f>
        <v>23100</v>
      </c>
      <c r="AI5" s="10">
        <f t="shared" ref="AI5:AI38" si="18">(R5*S5)*AB5/(R5+S5)</f>
        <v>81683.168316831696</v>
      </c>
      <c r="AJ5" s="10">
        <f t="shared" ref="AJ5:AJ38" si="19">W5+X5*0.5</f>
        <v>3300</v>
      </c>
      <c r="AK5" s="10">
        <f t="shared" ref="AK5:AK38" si="20">(AH5+AJ5)*(1+AB5)*Y5+AH5*AJ5</f>
        <v>5666430000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79362.425160563551</v>
      </c>
      <c r="AQ5" s="25">
        <f>AP5/AO5</f>
        <v>2267.4978617303873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180000</v>
      </c>
      <c r="T6" s="2">
        <f t="shared" si="2"/>
        <v>18000</v>
      </c>
      <c r="U6" s="2">
        <f t="shared" si="3"/>
        <v>18000</v>
      </c>
      <c r="V6" s="2">
        <f t="shared" si="4"/>
        <v>20000</v>
      </c>
      <c r="W6" s="2">
        <f t="shared" si="5"/>
        <v>2000</v>
      </c>
      <c r="X6" s="2">
        <f t="shared" si="6"/>
        <v>2000</v>
      </c>
      <c r="Y6" s="2">
        <f t="shared" si="7"/>
        <v>5000</v>
      </c>
      <c r="Z6" s="2">
        <f t="shared" si="8"/>
        <v>550</v>
      </c>
      <c r="AA6" s="2">
        <f t="shared" si="9"/>
        <v>5500</v>
      </c>
      <c r="AB6" s="2">
        <f t="shared" si="10"/>
        <v>37.5</v>
      </c>
      <c r="AC6" s="2">
        <f t="shared" si="11"/>
        <v>15000</v>
      </c>
      <c r="AD6" s="2">
        <f t="shared" si="0"/>
        <v>5000</v>
      </c>
      <c r="AE6" s="13">
        <f t="shared" si="14"/>
        <v>410.51017825656123</v>
      </c>
      <c r="AF6" s="10">
        <f t="shared" si="15"/>
        <v>0.99009900990099009</v>
      </c>
      <c r="AG6" s="10">
        <f t="shared" si="16"/>
        <v>550.00026376237622</v>
      </c>
      <c r="AH6" s="10">
        <f t="shared" si="17"/>
        <v>21000</v>
      </c>
      <c r="AI6" s="10">
        <f t="shared" si="18"/>
        <v>66831.683168316828</v>
      </c>
      <c r="AJ6" s="10">
        <f t="shared" si="19"/>
        <v>3000</v>
      </c>
      <c r="AK6" s="10">
        <f t="shared" si="20"/>
        <v>4683000000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8095690.6156706261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200000</v>
      </c>
      <c r="T7" s="2">
        <f t="shared" si="2"/>
        <v>20000</v>
      </c>
      <c r="U7" s="2">
        <f t="shared" si="3"/>
        <v>20000</v>
      </c>
      <c r="V7" s="2">
        <f t="shared" si="4"/>
        <v>22000</v>
      </c>
      <c r="W7" s="2">
        <f t="shared" si="5"/>
        <v>2200</v>
      </c>
      <c r="X7" s="2">
        <f t="shared" si="6"/>
        <v>2200</v>
      </c>
      <c r="Y7" s="2">
        <f t="shared" si="7"/>
        <v>5500</v>
      </c>
      <c r="Z7" s="2">
        <f t="shared" si="8"/>
        <v>450</v>
      </c>
      <c r="AA7" s="2">
        <f t="shared" si="9"/>
        <v>4500</v>
      </c>
      <c r="AB7" s="2">
        <f t="shared" si="10"/>
        <v>12.5</v>
      </c>
      <c r="AC7" s="2">
        <f t="shared" si="11"/>
        <v>5000</v>
      </c>
      <c r="AD7" s="2">
        <f t="shared" si="0"/>
        <v>5000</v>
      </c>
      <c r="AE7" s="13">
        <f t="shared" si="14"/>
        <v>486.79117564932295</v>
      </c>
      <c r="AF7" s="10">
        <f t="shared" si="15"/>
        <v>0.99009900990099009</v>
      </c>
      <c r="AG7" s="10">
        <f t="shared" si="16"/>
        <v>450.00087920792078</v>
      </c>
      <c r="AH7" s="10">
        <f t="shared" si="17"/>
        <v>23100</v>
      </c>
      <c r="AI7" s="10">
        <f t="shared" si="18"/>
        <v>24752.475247524751</v>
      </c>
      <c r="AJ7" s="10">
        <f t="shared" si="19"/>
        <v>3300</v>
      </c>
      <c r="AK7" s="10">
        <f t="shared" si="20"/>
        <v>2036430000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220000.00000000003</v>
      </c>
      <c r="T8" s="2">
        <f t="shared" si="2"/>
        <v>22000</v>
      </c>
      <c r="U8" s="2">
        <f t="shared" si="3"/>
        <v>22000</v>
      </c>
      <c r="V8" s="2">
        <f t="shared" si="4"/>
        <v>18000</v>
      </c>
      <c r="W8" s="2">
        <f t="shared" si="5"/>
        <v>1800</v>
      </c>
      <c r="X8" s="2">
        <f t="shared" si="6"/>
        <v>1800</v>
      </c>
      <c r="Y8" s="2">
        <f t="shared" si="7"/>
        <v>4500</v>
      </c>
      <c r="Z8" s="2">
        <f t="shared" si="8"/>
        <v>500</v>
      </c>
      <c r="AA8" s="2">
        <f t="shared" si="9"/>
        <v>5000</v>
      </c>
      <c r="AB8" s="2">
        <f t="shared" si="10"/>
        <v>25</v>
      </c>
      <c r="AC8" s="2">
        <f t="shared" si="11"/>
        <v>10000</v>
      </c>
      <c r="AD8" s="2">
        <f t="shared" si="0"/>
        <v>5000</v>
      </c>
      <c r="AE8" s="13">
        <f t="shared" si="14"/>
        <v>518.32667163713722</v>
      </c>
      <c r="AF8" s="10">
        <f t="shared" si="15"/>
        <v>0.99009900990099009</v>
      </c>
      <c r="AG8" s="10">
        <f t="shared" si="16"/>
        <v>500.00048356435644</v>
      </c>
      <c r="AH8" s="10">
        <f t="shared" si="17"/>
        <v>18900</v>
      </c>
      <c r="AI8" s="10">
        <f t="shared" si="18"/>
        <v>54455.445544554459</v>
      </c>
      <c r="AJ8" s="10">
        <f t="shared" si="19"/>
        <v>2700</v>
      </c>
      <c r="AK8" s="10">
        <f t="shared" si="20"/>
        <v>2578230000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180000</v>
      </c>
      <c r="T9" s="2">
        <f t="shared" si="2"/>
        <v>20000</v>
      </c>
      <c r="U9" s="2">
        <f t="shared" si="3"/>
        <v>22000</v>
      </c>
      <c r="V9" s="2">
        <f t="shared" si="4"/>
        <v>18000</v>
      </c>
      <c r="W9" s="2">
        <f t="shared" si="5"/>
        <v>2000</v>
      </c>
      <c r="X9" s="2">
        <f t="shared" si="6"/>
        <v>2200</v>
      </c>
      <c r="Y9" s="2">
        <f t="shared" si="7"/>
        <v>5500</v>
      </c>
      <c r="Z9" s="2">
        <f t="shared" si="8"/>
        <v>450</v>
      </c>
      <c r="AA9" s="2">
        <f t="shared" si="9"/>
        <v>5000</v>
      </c>
      <c r="AB9" s="2">
        <f t="shared" si="10"/>
        <v>25</v>
      </c>
      <c r="AC9" s="2">
        <f t="shared" si="11"/>
        <v>15000</v>
      </c>
      <c r="AD9" s="2">
        <f t="shared" si="0"/>
        <v>5000</v>
      </c>
      <c r="AE9" s="13">
        <f t="shared" si="14"/>
        <v>466.39032729683464</v>
      </c>
      <c r="AF9" s="10">
        <f t="shared" si="15"/>
        <v>0.99009900990099009</v>
      </c>
      <c r="AG9" s="10">
        <f t="shared" si="16"/>
        <v>450.00029042904288</v>
      </c>
      <c r="AH9" s="10">
        <f t="shared" si="17"/>
        <v>19100</v>
      </c>
      <c r="AI9" s="10">
        <f t="shared" si="18"/>
        <v>44554.455445544554</v>
      </c>
      <c r="AJ9" s="10">
        <f t="shared" si="19"/>
        <v>3100</v>
      </c>
      <c r="AK9" s="10">
        <f t="shared" si="20"/>
        <v>3233810000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200000</v>
      </c>
      <c r="T10" s="2">
        <f t="shared" si="2"/>
        <v>22000</v>
      </c>
      <c r="U10" s="2">
        <f t="shared" si="3"/>
        <v>18000</v>
      </c>
      <c r="V10" s="2">
        <f t="shared" si="4"/>
        <v>20000</v>
      </c>
      <c r="W10" s="2">
        <f t="shared" si="5"/>
        <v>2200</v>
      </c>
      <c r="X10" s="2">
        <f t="shared" si="6"/>
        <v>1800</v>
      </c>
      <c r="Y10" s="2">
        <f t="shared" si="7"/>
        <v>4500</v>
      </c>
      <c r="Z10" s="2">
        <f t="shared" si="8"/>
        <v>500</v>
      </c>
      <c r="AA10" s="2">
        <f t="shared" si="9"/>
        <v>5500</v>
      </c>
      <c r="AB10" s="2">
        <f t="shared" si="10"/>
        <v>37.5</v>
      </c>
      <c r="AC10" s="2">
        <f t="shared" si="11"/>
        <v>5000</v>
      </c>
      <c r="AD10" s="2">
        <f t="shared" si="0"/>
        <v>5000</v>
      </c>
      <c r="AE10" s="13">
        <f t="shared" si="14"/>
        <v>483.21239677316055</v>
      </c>
      <c r="AF10" s="10">
        <f t="shared" si="15"/>
        <v>0.99009900990099009</v>
      </c>
      <c r="AG10" s="10">
        <f t="shared" si="16"/>
        <v>500.0009592079208</v>
      </c>
      <c r="AH10" s="10">
        <f t="shared" si="17"/>
        <v>20900</v>
      </c>
      <c r="AI10" s="10">
        <f t="shared" si="18"/>
        <v>74257.425742574254</v>
      </c>
      <c r="AJ10" s="10">
        <f t="shared" si="19"/>
        <v>3100</v>
      </c>
      <c r="AK10" s="10">
        <f t="shared" si="20"/>
        <v>4222790000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220000.00000000003</v>
      </c>
      <c r="T11" s="2">
        <f t="shared" si="2"/>
        <v>18000</v>
      </c>
      <c r="U11" s="2">
        <f t="shared" si="3"/>
        <v>20000</v>
      </c>
      <c r="V11" s="2">
        <f t="shared" si="4"/>
        <v>22000</v>
      </c>
      <c r="W11" s="2">
        <f t="shared" si="5"/>
        <v>1800</v>
      </c>
      <c r="X11" s="2">
        <f t="shared" si="6"/>
        <v>2000</v>
      </c>
      <c r="Y11" s="2">
        <f t="shared" si="7"/>
        <v>5000</v>
      </c>
      <c r="Z11" s="2">
        <f t="shared" si="8"/>
        <v>550</v>
      </c>
      <c r="AA11" s="2">
        <f t="shared" si="9"/>
        <v>4500</v>
      </c>
      <c r="AB11" s="2">
        <f t="shared" si="10"/>
        <v>12.5</v>
      </c>
      <c r="AC11" s="2">
        <f t="shared" si="11"/>
        <v>10000</v>
      </c>
      <c r="AD11" s="2">
        <f t="shared" si="0"/>
        <v>5000</v>
      </c>
      <c r="AE11" s="13">
        <f t="shared" si="14"/>
        <v>460.0855451552876</v>
      </c>
      <c r="AF11" s="10">
        <f t="shared" si="15"/>
        <v>0.99009900990099009</v>
      </c>
      <c r="AG11" s="10">
        <f t="shared" si="16"/>
        <v>550.00040356435647</v>
      </c>
      <c r="AH11" s="10">
        <f t="shared" si="17"/>
        <v>23000</v>
      </c>
      <c r="AI11" s="10">
        <f t="shared" si="18"/>
        <v>27227.72277227723</v>
      </c>
      <c r="AJ11" s="10">
        <f t="shared" si="19"/>
        <v>2800</v>
      </c>
      <c r="AK11" s="10">
        <f t="shared" si="20"/>
        <v>1805900000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180000</v>
      </c>
      <c r="T12" s="2">
        <f t="shared" si="2"/>
        <v>22000</v>
      </c>
      <c r="U12" s="2">
        <f t="shared" si="3"/>
        <v>20000</v>
      </c>
      <c r="V12" s="2">
        <f t="shared" si="4"/>
        <v>18000</v>
      </c>
      <c r="W12" s="2">
        <f t="shared" si="5"/>
        <v>2200</v>
      </c>
      <c r="X12" s="2">
        <f t="shared" si="6"/>
        <v>2000</v>
      </c>
      <c r="Y12" s="2">
        <f t="shared" si="7"/>
        <v>5500</v>
      </c>
      <c r="Z12" s="2">
        <f t="shared" si="8"/>
        <v>500</v>
      </c>
      <c r="AA12" s="2">
        <f t="shared" si="9"/>
        <v>4500</v>
      </c>
      <c r="AB12" s="2">
        <f t="shared" si="10"/>
        <v>37.5</v>
      </c>
      <c r="AC12" s="2">
        <f t="shared" si="11"/>
        <v>10000</v>
      </c>
      <c r="AD12" s="2">
        <f t="shared" si="0"/>
        <v>5000</v>
      </c>
      <c r="AE12" s="13">
        <f t="shared" si="14"/>
        <v>438.77985277360744</v>
      </c>
      <c r="AF12" s="10">
        <f t="shared" si="15"/>
        <v>0.99009900990099009</v>
      </c>
      <c r="AG12" s="10">
        <f t="shared" si="16"/>
        <v>500.00047564356436</v>
      </c>
      <c r="AH12" s="10">
        <f t="shared" si="17"/>
        <v>19000</v>
      </c>
      <c r="AI12" s="10">
        <f t="shared" si="18"/>
        <v>66831.683168316828</v>
      </c>
      <c r="AJ12" s="10">
        <f t="shared" si="19"/>
        <v>3200</v>
      </c>
      <c r="AK12" s="10">
        <f t="shared" si="20"/>
        <v>4761650000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200000</v>
      </c>
      <c r="T13" s="2">
        <f t="shared" si="2"/>
        <v>18000</v>
      </c>
      <c r="U13" s="2">
        <f t="shared" si="3"/>
        <v>22000</v>
      </c>
      <c r="V13" s="2">
        <f t="shared" si="4"/>
        <v>20000</v>
      </c>
      <c r="W13" s="2">
        <f t="shared" si="5"/>
        <v>1800</v>
      </c>
      <c r="X13" s="2">
        <f t="shared" si="6"/>
        <v>2200</v>
      </c>
      <c r="Y13" s="2">
        <f t="shared" si="7"/>
        <v>4500</v>
      </c>
      <c r="Z13" s="2">
        <f t="shared" si="8"/>
        <v>550</v>
      </c>
      <c r="AA13" s="2">
        <f t="shared" si="9"/>
        <v>5000</v>
      </c>
      <c r="AB13" s="2">
        <f t="shared" si="10"/>
        <v>12.5</v>
      </c>
      <c r="AC13" s="2">
        <f t="shared" si="11"/>
        <v>15000</v>
      </c>
      <c r="AD13" s="2">
        <f t="shared" si="0"/>
        <v>5000</v>
      </c>
      <c r="AE13" s="13">
        <f t="shared" si="14"/>
        <v>419.8040479439295</v>
      </c>
      <c r="AF13" s="10">
        <f t="shared" si="15"/>
        <v>0.99009900990099009</v>
      </c>
      <c r="AG13" s="10">
        <f t="shared" si="16"/>
        <v>550.00026640264025</v>
      </c>
      <c r="AH13" s="10">
        <f t="shared" si="17"/>
        <v>21100</v>
      </c>
      <c r="AI13" s="10">
        <f t="shared" si="18"/>
        <v>24752.475247524751</v>
      </c>
      <c r="AJ13" s="10">
        <f t="shared" si="19"/>
        <v>2900</v>
      </c>
      <c r="AK13" s="10">
        <f t="shared" si="20"/>
        <v>1519190000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19.920032401824109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220000.00000000003</v>
      </c>
      <c r="T14" s="2">
        <f t="shared" si="2"/>
        <v>20000</v>
      </c>
      <c r="U14" s="2">
        <f t="shared" si="3"/>
        <v>18000</v>
      </c>
      <c r="V14" s="2">
        <f t="shared" si="4"/>
        <v>22000</v>
      </c>
      <c r="W14" s="2">
        <f t="shared" si="5"/>
        <v>2000</v>
      </c>
      <c r="X14" s="2">
        <f t="shared" si="6"/>
        <v>1800</v>
      </c>
      <c r="Y14" s="2">
        <f t="shared" si="7"/>
        <v>5000</v>
      </c>
      <c r="Z14" s="2">
        <f t="shared" si="8"/>
        <v>450</v>
      </c>
      <c r="AA14" s="2">
        <f t="shared" si="9"/>
        <v>5500</v>
      </c>
      <c r="AB14" s="2">
        <f t="shared" si="10"/>
        <v>25</v>
      </c>
      <c r="AC14" s="2">
        <f t="shared" si="11"/>
        <v>5000</v>
      </c>
      <c r="AD14" s="2">
        <f t="shared" si="0"/>
        <v>5000</v>
      </c>
      <c r="AE14" s="13">
        <f t="shared" si="14"/>
        <v>561.63675709689676</v>
      </c>
      <c r="AF14" s="10">
        <f t="shared" si="15"/>
        <v>0.99009900990099009</v>
      </c>
      <c r="AG14" s="10">
        <f t="shared" si="16"/>
        <v>450.00088712871286</v>
      </c>
      <c r="AH14" s="10">
        <f t="shared" si="17"/>
        <v>22900</v>
      </c>
      <c r="AI14" s="10">
        <f t="shared" si="18"/>
        <v>54455.445544554459</v>
      </c>
      <c r="AJ14" s="10">
        <f t="shared" si="19"/>
        <v>2900</v>
      </c>
      <c r="AK14" s="10">
        <f t="shared" si="20"/>
        <v>3420410000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53.475501263713767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200000</v>
      </c>
      <c r="T15" s="2">
        <f t="shared" si="2"/>
        <v>22000</v>
      </c>
      <c r="U15" s="2">
        <f t="shared" si="3"/>
        <v>18000</v>
      </c>
      <c r="V15" s="2">
        <f t="shared" si="4"/>
        <v>22000</v>
      </c>
      <c r="W15" s="2">
        <f t="shared" si="5"/>
        <v>2000</v>
      </c>
      <c r="X15" s="2">
        <f t="shared" si="6"/>
        <v>1800</v>
      </c>
      <c r="Y15" s="2">
        <f t="shared" si="7"/>
        <v>5500</v>
      </c>
      <c r="Z15" s="2">
        <f t="shared" si="8"/>
        <v>550</v>
      </c>
      <c r="AA15" s="2">
        <f t="shared" si="9"/>
        <v>5000</v>
      </c>
      <c r="AB15" s="2">
        <f t="shared" si="10"/>
        <v>12.5</v>
      </c>
      <c r="AC15" s="2">
        <f t="shared" si="11"/>
        <v>10000</v>
      </c>
      <c r="AD15" s="2">
        <f t="shared" si="0"/>
        <v>10000</v>
      </c>
      <c r="AE15" s="13">
        <f t="shared" si="14"/>
        <v>385.16178928958669</v>
      </c>
      <c r="AF15" s="10">
        <f t="shared" si="15"/>
        <v>0.99108027750247774</v>
      </c>
      <c r="AG15" s="10">
        <f t="shared" si="16"/>
        <v>550.00023783944505</v>
      </c>
      <c r="AH15" s="10">
        <f t="shared" si="17"/>
        <v>22900</v>
      </c>
      <c r="AI15" s="10">
        <f t="shared" si="18"/>
        <v>22299.30624380575</v>
      </c>
      <c r="AJ15" s="10">
        <f t="shared" si="19"/>
        <v>2900</v>
      </c>
      <c r="AK15" s="10">
        <f t="shared" si="20"/>
        <v>1982060000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220000.00000000003</v>
      </c>
      <c r="T16" s="2">
        <f t="shared" si="2"/>
        <v>18000</v>
      </c>
      <c r="U16" s="2">
        <f t="shared" si="3"/>
        <v>20000</v>
      </c>
      <c r="V16" s="2">
        <f t="shared" si="4"/>
        <v>18000</v>
      </c>
      <c r="W16" s="2">
        <f t="shared" si="5"/>
        <v>2200</v>
      </c>
      <c r="X16" s="2">
        <f t="shared" si="6"/>
        <v>2000</v>
      </c>
      <c r="Y16" s="2">
        <f t="shared" si="7"/>
        <v>4500</v>
      </c>
      <c r="Z16" s="2">
        <f t="shared" si="8"/>
        <v>450</v>
      </c>
      <c r="AA16" s="2">
        <f t="shared" si="9"/>
        <v>5500</v>
      </c>
      <c r="AB16" s="2">
        <f t="shared" si="10"/>
        <v>25</v>
      </c>
      <c r="AC16" s="2">
        <f t="shared" si="11"/>
        <v>15000</v>
      </c>
      <c r="AD16" s="2">
        <f t="shared" si="0"/>
        <v>10000</v>
      </c>
      <c r="AE16" s="13">
        <f t="shared" si="14"/>
        <v>510.96885078650155</v>
      </c>
      <c r="AF16" s="10">
        <f t="shared" si="15"/>
        <v>0.99099099099099097</v>
      </c>
      <c r="AG16" s="10">
        <f t="shared" si="16"/>
        <v>450.00013321321319</v>
      </c>
      <c r="AH16" s="10">
        <f t="shared" si="17"/>
        <v>19000</v>
      </c>
      <c r="AI16" s="10">
        <f t="shared" si="18"/>
        <v>49549.549549549549</v>
      </c>
      <c r="AJ16" s="10">
        <f t="shared" si="19"/>
        <v>3200</v>
      </c>
      <c r="AK16" s="10">
        <f t="shared" si="20"/>
        <v>2658200000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180000</v>
      </c>
      <c r="T17" s="2">
        <f t="shared" si="2"/>
        <v>20000</v>
      </c>
      <c r="U17" s="2">
        <f t="shared" si="3"/>
        <v>22000</v>
      </c>
      <c r="V17" s="2">
        <f t="shared" si="4"/>
        <v>20000</v>
      </c>
      <c r="W17" s="2">
        <f t="shared" si="5"/>
        <v>1800</v>
      </c>
      <c r="X17" s="2">
        <f t="shared" si="6"/>
        <v>2200</v>
      </c>
      <c r="Y17" s="2">
        <f t="shared" si="7"/>
        <v>5000</v>
      </c>
      <c r="Z17" s="2">
        <f t="shared" si="8"/>
        <v>500</v>
      </c>
      <c r="AA17" s="2">
        <f t="shared" si="9"/>
        <v>4500</v>
      </c>
      <c r="AB17" s="2">
        <f t="shared" si="10"/>
        <v>37.5</v>
      </c>
      <c r="AC17" s="2">
        <f t="shared" si="11"/>
        <v>5000</v>
      </c>
      <c r="AD17" s="2">
        <f t="shared" si="0"/>
        <v>10000</v>
      </c>
      <c r="AE17" s="13">
        <f t="shared" si="14"/>
        <v>526.50500713168549</v>
      </c>
      <c r="AF17" s="10">
        <f t="shared" si="15"/>
        <v>0.98792535675082327</v>
      </c>
      <c r="AG17" s="10">
        <f t="shared" si="16"/>
        <v>500.00044346871567</v>
      </c>
      <c r="AH17" s="10">
        <f t="shared" si="17"/>
        <v>21100</v>
      </c>
      <c r="AI17" s="10">
        <f t="shared" si="18"/>
        <v>81503.841931942923</v>
      </c>
      <c r="AJ17" s="10">
        <f t="shared" si="19"/>
        <v>2900</v>
      </c>
      <c r="AK17" s="10">
        <f t="shared" si="20"/>
        <v>4681190000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200000</v>
      </c>
      <c r="T18" s="2">
        <f t="shared" si="2"/>
        <v>22000</v>
      </c>
      <c r="U18" s="2">
        <f t="shared" si="3"/>
        <v>20000</v>
      </c>
      <c r="V18" s="2">
        <f t="shared" si="4"/>
        <v>18000</v>
      </c>
      <c r="W18" s="2">
        <f t="shared" si="5"/>
        <v>1800</v>
      </c>
      <c r="X18" s="2">
        <f t="shared" si="6"/>
        <v>2200</v>
      </c>
      <c r="Y18" s="2">
        <f t="shared" si="7"/>
        <v>5000</v>
      </c>
      <c r="Z18" s="2">
        <f t="shared" si="8"/>
        <v>550</v>
      </c>
      <c r="AA18" s="2">
        <f t="shared" si="9"/>
        <v>5500</v>
      </c>
      <c r="AB18" s="2">
        <f t="shared" si="10"/>
        <v>25</v>
      </c>
      <c r="AC18" s="2">
        <f t="shared" si="11"/>
        <v>5000</v>
      </c>
      <c r="AD18" s="2">
        <f t="shared" si="0"/>
        <v>10000</v>
      </c>
      <c r="AE18" s="13">
        <f t="shared" si="14"/>
        <v>403.81984795172241</v>
      </c>
      <c r="AF18" s="10">
        <f t="shared" si="15"/>
        <v>0.99108027750247774</v>
      </c>
      <c r="AG18" s="10">
        <f t="shared" si="16"/>
        <v>550.00047567888998</v>
      </c>
      <c r="AH18" s="10">
        <f t="shared" si="17"/>
        <v>19100</v>
      </c>
      <c r="AI18" s="10">
        <f t="shared" si="18"/>
        <v>44598.612487611499</v>
      </c>
      <c r="AJ18" s="10">
        <f t="shared" si="19"/>
        <v>2900</v>
      </c>
      <c r="AK18" s="10">
        <f t="shared" si="20"/>
        <v>2915390000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220000.00000000003</v>
      </c>
      <c r="T19" s="2">
        <f t="shared" si="2"/>
        <v>18000</v>
      </c>
      <c r="U19" s="2">
        <f t="shared" si="3"/>
        <v>22000</v>
      </c>
      <c r="V19" s="2">
        <f t="shared" si="4"/>
        <v>20000</v>
      </c>
      <c r="W19" s="2">
        <f t="shared" si="5"/>
        <v>2000</v>
      </c>
      <c r="X19" s="2">
        <f t="shared" si="6"/>
        <v>1800</v>
      </c>
      <c r="Y19" s="2">
        <f t="shared" si="7"/>
        <v>5500</v>
      </c>
      <c r="Z19" s="2">
        <f t="shared" si="8"/>
        <v>450</v>
      </c>
      <c r="AA19" s="2">
        <f t="shared" si="9"/>
        <v>4500</v>
      </c>
      <c r="AB19" s="2">
        <f t="shared" si="10"/>
        <v>37.5</v>
      </c>
      <c r="AC19" s="2">
        <f t="shared" si="11"/>
        <v>10000</v>
      </c>
      <c r="AD19" s="2">
        <f t="shared" si="0"/>
        <v>10000</v>
      </c>
      <c r="AE19" s="13">
        <f t="shared" si="14"/>
        <v>522.84017373717666</v>
      </c>
      <c r="AF19" s="10">
        <f t="shared" si="15"/>
        <v>0.99099099099099097</v>
      </c>
      <c r="AG19" s="10">
        <f t="shared" si="16"/>
        <v>450.00019981981984</v>
      </c>
      <c r="AH19" s="10">
        <f t="shared" si="17"/>
        <v>20900</v>
      </c>
      <c r="AI19" s="10">
        <f t="shared" si="18"/>
        <v>74324.32432432432</v>
      </c>
      <c r="AJ19" s="10">
        <f t="shared" si="19"/>
        <v>2900</v>
      </c>
      <c r="AK19" s="10">
        <f t="shared" si="20"/>
        <v>5100260000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180000</v>
      </c>
      <c r="T20" s="2">
        <f t="shared" si="2"/>
        <v>20000</v>
      </c>
      <c r="U20" s="2">
        <f t="shared" si="3"/>
        <v>18000</v>
      </c>
      <c r="V20" s="2">
        <f t="shared" si="4"/>
        <v>22000</v>
      </c>
      <c r="W20" s="2">
        <f t="shared" si="5"/>
        <v>2200</v>
      </c>
      <c r="X20" s="2">
        <f t="shared" si="6"/>
        <v>2000</v>
      </c>
      <c r="Y20" s="2">
        <f t="shared" si="7"/>
        <v>4500</v>
      </c>
      <c r="Z20" s="2">
        <f t="shared" si="8"/>
        <v>500</v>
      </c>
      <c r="AA20" s="2">
        <f t="shared" si="9"/>
        <v>5000</v>
      </c>
      <c r="AB20" s="2">
        <f t="shared" si="10"/>
        <v>12.5</v>
      </c>
      <c r="AC20" s="2">
        <f t="shared" si="11"/>
        <v>15000</v>
      </c>
      <c r="AD20" s="2">
        <f t="shared" si="0"/>
        <v>10000</v>
      </c>
      <c r="AE20" s="13">
        <f t="shared" si="14"/>
        <v>488.33393607832159</v>
      </c>
      <c r="AF20" s="10">
        <f t="shared" si="15"/>
        <v>0.98792535675082327</v>
      </c>
      <c r="AG20" s="10">
        <f t="shared" si="16"/>
        <v>500.00014782290521</v>
      </c>
      <c r="AH20" s="10">
        <f t="shared" si="17"/>
        <v>23000</v>
      </c>
      <c r="AI20" s="10">
        <f t="shared" si="18"/>
        <v>27167.94731064764</v>
      </c>
      <c r="AJ20" s="10">
        <f t="shared" si="19"/>
        <v>3200</v>
      </c>
      <c r="AK20" s="10">
        <f t="shared" si="20"/>
        <v>1665250000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28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200000</v>
      </c>
      <c r="T21" s="2">
        <f t="shared" si="2"/>
        <v>18000</v>
      </c>
      <c r="U21" s="2">
        <f t="shared" si="3"/>
        <v>22000</v>
      </c>
      <c r="V21" s="2">
        <f t="shared" si="4"/>
        <v>22000</v>
      </c>
      <c r="W21" s="2">
        <f t="shared" si="5"/>
        <v>2200</v>
      </c>
      <c r="X21" s="2">
        <f t="shared" si="6"/>
        <v>1800</v>
      </c>
      <c r="Y21" s="2">
        <f t="shared" si="7"/>
        <v>5000</v>
      </c>
      <c r="Z21" s="2">
        <f t="shared" si="8"/>
        <v>500</v>
      </c>
      <c r="AA21" s="2">
        <f t="shared" si="9"/>
        <v>4500</v>
      </c>
      <c r="AB21" s="2">
        <f t="shared" si="10"/>
        <v>25</v>
      </c>
      <c r="AC21" s="2">
        <f t="shared" si="11"/>
        <v>15000</v>
      </c>
      <c r="AD21" s="2">
        <f t="shared" si="0"/>
        <v>10000</v>
      </c>
      <c r="AE21" s="13">
        <f t="shared" si="14"/>
        <v>431.3687431303062</v>
      </c>
      <c r="AF21" s="10">
        <f t="shared" si="15"/>
        <v>0.99108027750247774</v>
      </c>
      <c r="AG21" s="10">
        <f t="shared" si="16"/>
        <v>500.00013189296334</v>
      </c>
      <c r="AH21" s="10">
        <f t="shared" si="17"/>
        <v>22900</v>
      </c>
      <c r="AI21" s="10">
        <f t="shared" si="18"/>
        <v>44598.612487611499</v>
      </c>
      <c r="AJ21" s="10">
        <f t="shared" si="19"/>
        <v>3100</v>
      </c>
      <c r="AK21" s="10">
        <f t="shared" si="20"/>
        <v>3450990000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LOOKUP(BD30,$AY$3:$BA$3,AY4:BA4)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220000.00000000003</v>
      </c>
      <c r="T22" s="2">
        <f t="shared" si="2"/>
        <v>20000</v>
      </c>
      <c r="U22" s="2">
        <f t="shared" si="3"/>
        <v>18000</v>
      </c>
      <c r="V22" s="2">
        <f t="shared" si="4"/>
        <v>18000</v>
      </c>
      <c r="W22" s="2">
        <f t="shared" si="5"/>
        <v>1800</v>
      </c>
      <c r="X22" s="2">
        <f t="shared" si="6"/>
        <v>2000</v>
      </c>
      <c r="Y22" s="2">
        <f t="shared" si="7"/>
        <v>5500</v>
      </c>
      <c r="Z22" s="2">
        <f t="shared" si="8"/>
        <v>550</v>
      </c>
      <c r="AA22" s="2">
        <f t="shared" si="9"/>
        <v>5000</v>
      </c>
      <c r="AB22" s="2">
        <f t="shared" si="10"/>
        <v>37.5</v>
      </c>
      <c r="AC22" s="2">
        <f t="shared" si="11"/>
        <v>5000</v>
      </c>
      <c r="AD22" s="2">
        <f t="shared" si="0"/>
        <v>10000</v>
      </c>
      <c r="AE22" s="13">
        <f t="shared" si="14"/>
        <v>452.81498733065484</v>
      </c>
      <c r="AF22" s="10">
        <f t="shared" si="15"/>
        <v>0.99099099099099097</v>
      </c>
      <c r="AG22" s="10">
        <f t="shared" si="16"/>
        <v>550.00043963963969</v>
      </c>
      <c r="AH22" s="10">
        <f t="shared" si="17"/>
        <v>19000</v>
      </c>
      <c r="AI22" s="10">
        <f t="shared" si="18"/>
        <v>74324.32432432432</v>
      </c>
      <c r="AJ22" s="10">
        <f t="shared" si="19"/>
        <v>2800</v>
      </c>
      <c r="AK22" s="10">
        <f t="shared" si="20"/>
        <v>4669350000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LOOKUP(BE30,$AY$3:$BA$3,AY5:BA5)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180000</v>
      </c>
      <c r="T23" s="2">
        <f t="shared" si="2"/>
        <v>22000</v>
      </c>
      <c r="U23" s="2">
        <f t="shared" si="3"/>
        <v>20000</v>
      </c>
      <c r="V23" s="2">
        <f t="shared" si="4"/>
        <v>20000</v>
      </c>
      <c r="W23" s="2">
        <f t="shared" si="5"/>
        <v>2000</v>
      </c>
      <c r="X23" s="2">
        <f t="shared" si="6"/>
        <v>2200</v>
      </c>
      <c r="Y23" s="2">
        <f t="shared" si="7"/>
        <v>4500</v>
      </c>
      <c r="Z23" s="2">
        <f t="shared" si="8"/>
        <v>450</v>
      </c>
      <c r="AA23" s="2">
        <f t="shared" si="9"/>
        <v>5500</v>
      </c>
      <c r="AB23" s="2">
        <f t="shared" si="10"/>
        <v>12.5</v>
      </c>
      <c r="AC23" s="2">
        <f t="shared" si="11"/>
        <v>10000</v>
      </c>
      <c r="AD23" s="2">
        <f t="shared" si="0"/>
        <v>10000</v>
      </c>
      <c r="AE23" s="13">
        <f t="shared" si="14"/>
        <v>527.97167634259483</v>
      </c>
      <c r="AF23" s="10">
        <f t="shared" si="15"/>
        <v>0.98792535675082327</v>
      </c>
      <c r="AG23" s="10">
        <f t="shared" si="16"/>
        <v>450.00024173435787</v>
      </c>
      <c r="AH23" s="10">
        <f t="shared" si="17"/>
        <v>21100</v>
      </c>
      <c r="AI23" s="10">
        <f t="shared" si="18"/>
        <v>27167.94731064764</v>
      </c>
      <c r="AJ23" s="10">
        <f t="shared" si="19"/>
        <v>3100</v>
      </c>
      <c r="AK23" s="10">
        <f t="shared" si="20"/>
        <v>1535560000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LOOKUP(BF30,$AY$3:$BA$3,AY6:BA6)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200000</v>
      </c>
      <c r="T24" s="2">
        <f t="shared" si="2"/>
        <v>20000</v>
      </c>
      <c r="U24" s="2">
        <f t="shared" si="3"/>
        <v>22000</v>
      </c>
      <c r="V24" s="2">
        <f t="shared" si="4"/>
        <v>22000</v>
      </c>
      <c r="W24" s="2">
        <f t="shared" si="5"/>
        <v>1800</v>
      </c>
      <c r="X24" s="2">
        <f t="shared" si="6"/>
        <v>2000</v>
      </c>
      <c r="Y24" s="2">
        <f t="shared" si="7"/>
        <v>4500</v>
      </c>
      <c r="Z24" s="2">
        <f t="shared" si="8"/>
        <v>450</v>
      </c>
      <c r="AA24" s="2">
        <f t="shared" si="9"/>
        <v>5500</v>
      </c>
      <c r="AB24" s="2">
        <f t="shared" si="10"/>
        <v>37.5</v>
      </c>
      <c r="AC24" s="2">
        <f t="shared" si="11"/>
        <v>10000</v>
      </c>
      <c r="AD24" s="2">
        <f t="shared" si="0"/>
        <v>10000</v>
      </c>
      <c r="AE24" s="13">
        <f t="shared" si="14"/>
        <v>475.20553462649184</v>
      </c>
      <c r="AF24" s="10">
        <f t="shared" si="15"/>
        <v>0.99108027750247774</v>
      </c>
      <c r="AG24" s="10">
        <f t="shared" si="16"/>
        <v>450.00021783944499</v>
      </c>
      <c r="AH24" s="10">
        <f t="shared" si="17"/>
        <v>23000</v>
      </c>
      <c r="AI24" s="10">
        <f t="shared" si="18"/>
        <v>66897.918731417245</v>
      </c>
      <c r="AJ24" s="10">
        <f t="shared" si="19"/>
        <v>2800</v>
      </c>
      <c r="AK24" s="10">
        <f t="shared" si="20"/>
        <v>4534250000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LOOKUP(BG30,$AY$3:$BA$3,AY7:BA7)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220000.00000000003</v>
      </c>
      <c r="T25" s="2">
        <f t="shared" si="2"/>
        <v>22000</v>
      </c>
      <c r="U25" s="2">
        <f t="shared" si="3"/>
        <v>18000</v>
      </c>
      <c r="V25" s="2">
        <f t="shared" si="4"/>
        <v>18000</v>
      </c>
      <c r="W25" s="2">
        <f t="shared" si="5"/>
        <v>2000</v>
      </c>
      <c r="X25" s="2">
        <f t="shared" si="6"/>
        <v>2200</v>
      </c>
      <c r="Y25" s="2">
        <f t="shared" si="7"/>
        <v>5000</v>
      </c>
      <c r="Z25" s="2">
        <f t="shared" si="8"/>
        <v>500</v>
      </c>
      <c r="AA25" s="2">
        <f t="shared" si="9"/>
        <v>4500</v>
      </c>
      <c r="AB25" s="2">
        <f t="shared" si="10"/>
        <v>12.5</v>
      </c>
      <c r="AC25" s="2">
        <f t="shared" si="11"/>
        <v>15000</v>
      </c>
      <c r="AD25" s="2">
        <f t="shared" si="0"/>
        <v>10000</v>
      </c>
      <c r="AE25" s="13">
        <f t="shared" si="14"/>
        <v>450.51362556678021</v>
      </c>
      <c r="AF25" s="10">
        <f t="shared" si="15"/>
        <v>0.99099099099099097</v>
      </c>
      <c r="AG25" s="10">
        <f t="shared" si="16"/>
        <v>500.0001598798799</v>
      </c>
      <c r="AH25" s="10">
        <f t="shared" si="17"/>
        <v>19100</v>
      </c>
      <c r="AI25" s="10">
        <f t="shared" si="18"/>
        <v>24774.774774774774</v>
      </c>
      <c r="AJ25" s="10">
        <f t="shared" si="19"/>
        <v>3100</v>
      </c>
      <c r="AK25" s="10">
        <f t="shared" si="20"/>
        <v>1557710000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LOOKUP(BH30,$AY$3:$BA$3,AY8:BA8)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180000</v>
      </c>
      <c r="T26" s="2">
        <f t="shared" si="2"/>
        <v>18000</v>
      </c>
      <c r="U26" s="2">
        <f t="shared" si="3"/>
        <v>20000</v>
      </c>
      <c r="V26" s="2">
        <f t="shared" si="4"/>
        <v>20000</v>
      </c>
      <c r="W26" s="2">
        <f t="shared" si="5"/>
        <v>2200</v>
      </c>
      <c r="X26" s="2">
        <f t="shared" si="6"/>
        <v>1800</v>
      </c>
      <c r="Y26" s="2">
        <f t="shared" si="7"/>
        <v>5500</v>
      </c>
      <c r="Z26" s="2">
        <f t="shared" si="8"/>
        <v>550</v>
      </c>
      <c r="AA26" s="2">
        <f t="shared" si="9"/>
        <v>5000</v>
      </c>
      <c r="AB26" s="2">
        <f t="shared" si="10"/>
        <v>25</v>
      </c>
      <c r="AC26" s="2">
        <f t="shared" si="11"/>
        <v>5000</v>
      </c>
      <c r="AD26" s="2">
        <f t="shared" si="0"/>
        <v>10000</v>
      </c>
      <c r="AE26" s="13">
        <f t="shared" si="14"/>
        <v>483.74872507923709</v>
      </c>
      <c r="AF26" s="10">
        <f t="shared" si="15"/>
        <v>0.98792535675082327</v>
      </c>
      <c r="AG26" s="10">
        <f t="shared" si="16"/>
        <v>550.00040346871572</v>
      </c>
      <c r="AH26" s="10">
        <f t="shared" si="17"/>
        <v>20900</v>
      </c>
      <c r="AI26" s="10">
        <f t="shared" si="18"/>
        <v>54335.89462129528</v>
      </c>
      <c r="AJ26" s="10">
        <f t="shared" si="19"/>
        <v>3100</v>
      </c>
      <c r="AK26" s="10">
        <f t="shared" si="20"/>
        <v>3496790000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LOOKUP(BI30,$AY$3:$BA$3,AY9:BA9)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220000.00000000003</v>
      </c>
      <c r="T27" s="2">
        <f t="shared" si="2"/>
        <v>20000</v>
      </c>
      <c r="U27" s="2">
        <f t="shared" si="3"/>
        <v>18000</v>
      </c>
      <c r="V27" s="2">
        <f t="shared" si="4"/>
        <v>20000</v>
      </c>
      <c r="W27" s="2">
        <f t="shared" si="5"/>
        <v>2200</v>
      </c>
      <c r="X27" s="2">
        <f t="shared" si="6"/>
        <v>2200</v>
      </c>
      <c r="Y27" s="2">
        <f t="shared" si="7"/>
        <v>4500</v>
      </c>
      <c r="Z27" s="2">
        <f t="shared" si="8"/>
        <v>550</v>
      </c>
      <c r="AA27" s="2">
        <f t="shared" si="9"/>
        <v>4500</v>
      </c>
      <c r="AB27" s="2">
        <f t="shared" si="10"/>
        <v>25</v>
      </c>
      <c r="AC27" s="2">
        <f t="shared" si="11"/>
        <v>10000</v>
      </c>
      <c r="AD27" s="2">
        <f t="shared" si="0"/>
        <v>15000</v>
      </c>
      <c r="AE27" s="13">
        <f t="shared" si="14"/>
        <v>400.33945806818758</v>
      </c>
      <c r="AF27" s="10">
        <f t="shared" si="15"/>
        <v>0.99188458070333629</v>
      </c>
      <c r="AG27" s="10">
        <f t="shared" si="16"/>
        <v>550.00014523594825</v>
      </c>
      <c r="AH27" s="10">
        <f t="shared" si="17"/>
        <v>21100</v>
      </c>
      <c r="AI27" s="10">
        <f t="shared" si="18"/>
        <v>44634.806131650141</v>
      </c>
      <c r="AJ27" s="10">
        <f t="shared" si="19"/>
        <v>3300</v>
      </c>
      <c r="AK27" s="10">
        <f t="shared" si="20"/>
        <v>2924430000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LOOKUP(BJ30,$AY$3:$BA$3,AY10:BA10)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180000</v>
      </c>
      <c r="T28" s="2">
        <f t="shared" si="2"/>
        <v>22000</v>
      </c>
      <c r="U28" s="2">
        <f t="shared" si="3"/>
        <v>20000</v>
      </c>
      <c r="V28" s="2">
        <f t="shared" si="4"/>
        <v>22000</v>
      </c>
      <c r="W28" s="2">
        <f t="shared" si="5"/>
        <v>1800</v>
      </c>
      <c r="X28" s="2">
        <f t="shared" si="6"/>
        <v>1800</v>
      </c>
      <c r="Y28" s="2">
        <f t="shared" si="7"/>
        <v>5000</v>
      </c>
      <c r="Z28" s="2">
        <f t="shared" si="8"/>
        <v>450</v>
      </c>
      <c r="AA28" s="2">
        <f t="shared" si="9"/>
        <v>5000</v>
      </c>
      <c r="AB28" s="2">
        <f t="shared" si="10"/>
        <v>37.5</v>
      </c>
      <c r="AC28" s="2">
        <f t="shared" si="11"/>
        <v>15000</v>
      </c>
      <c r="AD28" s="2">
        <f t="shared" si="0"/>
        <v>15000</v>
      </c>
      <c r="AE28" s="13">
        <f t="shared" si="14"/>
        <v>522.95421166341453</v>
      </c>
      <c r="AF28" s="10">
        <f t="shared" si="15"/>
        <v>0.98901098901098905</v>
      </c>
      <c r="AG28" s="10">
        <f t="shared" si="16"/>
        <v>450.00010656898655</v>
      </c>
      <c r="AH28" s="10">
        <f t="shared" si="17"/>
        <v>22900</v>
      </c>
      <c r="AI28" s="10">
        <f t="shared" si="18"/>
        <v>74175.824175824178</v>
      </c>
      <c r="AJ28" s="10">
        <f t="shared" si="19"/>
        <v>2700</v>
      </c>
      <c r="AK28" s="10">
        <f t="shared" si="20"/>
        <v>4989830000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LOOKUP(BK30,$AY$3:$BA$3,AY11:BA11)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200000</v>
      </c>
      <c r="T29" s="2">
        <f t="shared" si="2"/>
        <v>18000</v>
      </c>
      <c r="U29" s="2">
        <f t="shared" si="3"/>
        <v>22000</v>
      </c>
      <c r="V29" s="2">
        <f t="shared" si="4"/>
        <v>18000</v>
      </c>
      <c r="W29" s="2">
        <f t="shared" si="5"/>
        <v>2000</v>
      </c>
      <c r="X29" s="2">
        <f t="shared" si="6"/>
        <v>2000</v>
      </c>
      <c r="Y29" s="2">
        <f t="shared" si="7"/>
        <v>5500</v>
      </c>
      <c r="Z29" s="2">
        <f t="shared" si="8"/>
        <v>500</v>
      </c>
      <c r="AA29" s="2">
        <f t="shared" si="9"/>
        <v>5500</v>
      </c>
      <c r="AB29" s="2">
        <f t="shared" si="10"/>
        <v>12.5</v>
      </c>
      <c r="AC29" s="2">
        <f t="shared" si="11"/>
        <v>5000</v>
      </c>
      <c r="AD29" s="2">
        <f t="shared" si="0"/>
        <v>15000</v>
      </c>
      <c r="AE29" s="13">
        <f t="shared" si="14"/>
        <v>495.19208460808107</v>
      </c>
      <c r="AF29" s="10">
        <f t="shared" si="15"/>
        <v>0.98911968348170132</v>
      </c>
      <c r="AG29" s="10">
        <f t="shared" si="16"/>
        <v>500.00026901417738</v>
      </c>
      <c r="AH29" s="10">
        <f t="shared" si="17"/>
        <v>19000</v>
      </c>
      <c r="AI29" s="10">
        <f t="shared" si="18"/>
        <v>27200.791295746785</v>
      </c>
      <c r="AJ29" s="10">
        <f t="shared" si="19"/>
        <v>3000</v>
      </c>
      <c r="AK29" s="10">
        <f t="shared" si="20"/>
        <v>1690500000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LOOKUP(BL30,$AY$3:$BA$3,AY12:BA12)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220000.00000000003</v>
      </c>
      <c r="T30" s="2">
        <f t="shared" si="2"/>
        <v>20000</v>
      </c>
      <c r="U30" s="2">
        <f t="shared" si="3"/>
        <v>20000</v>
      </c>
      <c r="V30" s="2">
        <f t="shared" si="4"/>
        <v>20000</v>
      </c>
      <c r="W30" s="2">
        <f t="shared" si="5"/>
        <v>1800</v>
      </c>
      <c r="X30" s="2">
        <f t="shared" si="6"/>
        <v>1800</v>
      </c>
      <c r="Y30" s="2">
        <f t="shared" si="7"/>
        <v>5500</v>
      </c>
      <c r="Z30" s="2">
        <f t="shared" si="8"/>
        <v>500</v>
      </c>
      <c r="AA30" s="2">
        <f t="shared" si="9"/>
        <v>5500</v>
      </c>
      <c r="AB30" s="2">
        <f t="shared" si="10"/>
        <v>12.5</v>
      </c>
      <c r="AC30" s="2">
        <f t="shared" si="11"/>
        <v>15000</v>
      </c>
      <c r="AD30" s="2">
        <f t="shared" si="0"/>
        <v>15000</v>
      </c>
      <c r="AE30" s="13">
        <f t="shared" si="14"/>
        <v>415.02747753421266</v>
      </c>
      <c r="AF30" s="10">
        <f t="shared" si="15"/>
        <v>0.99188458070333629</v>
      </c>
      <c r="AG30" s="10">
        <f t="shared" si="16"/>
        <v>500.00009682396552</v>
      </c>
      <c r="AH30" s="10">
        <f t="shared" si="17"/>
        <v>20900</v>
      </c>
      <c r="AI30" s="10">
        <f t="shared" si="18"/>
        <v>22317.40306582507</v>
      </c>
      <c r="AJ30" s="10">
        <f t="shared" si="19"/>
        <v>2700</v>
      </c>
      <c r="AK30" s="10">
        <f t="shared" si="20"/>
        <v>1808730000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LOOKUP(BM30,$AY$3:$BA$3,AY13:BA13)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27">
        <v>28</v>
      </c>
      <c r="BD30" s="27">
        <v>1</v>
      </c>
      <c r="BE30" s="27">
        <v>3</v>
      </c>
      <c r="BF30" s="27">
        <v>2</v>
      </c>
      <c r="BG30" s="27">
        <v>2</v>
      </c>
      <c r="BH30" s="27">
        <v>2</v>
      </c>
      <c r="BI30" s="27">
        <v>1</v>
      </c>
      <c r="BJ30" s="27">
        <v>1</v>
      </c>
      <c r="BK30" s="27">
        <v>3</v>
      </c>
      <c r="BL30" s="27">
        <v>2</v>
      </c>
      <c r="BM30" s="27">
        <v>3</v>
      </c>
      <c r="BN30" s="27">
        <v>1</v>
      </c>
      <c r="BO30" s="27">
        <v>3</v>
      </c>
      <c r="BP30" s="27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180000</v>
      </c>
      <c r="T31" s="2">
        <f t="shared" si="2"/>
        <v>22000</v>
      </c>
      <c r="U31" s="2">
        <f t="shared" si="3"/>
        <v>22000</v>
      </c>
      <c r="V31" s="2">
        <f t="shared" si="4"/>
        <v>22000</v>
      </c>
      <c r="W31" s="2">
        <f t="shared" si="5"/>
        <v>2000</v>
      </c>
      <c r="X31" s="2">
        <f t="shared" si="6"/>
        <v>2000</v>
      </c>
      <c r="Y31" s="2">
        <f t="shared" si="7"/>
        <v>4500</v>
      </c>
      <c r="Z31" s="2">
        <f t="shared" si="8"/>
        <v>550</v>
      </c>
      <c r="AA31" s="2">
        <f t="shared" si="9"/>
        <v>4500</v>
      </c>
      <c r="AB31" s="2">
        <f t="shared" si="10"/>
        <v>25</v>
      </c>
      <c r="AC31" s="2">
        <f t="shared" si="11"/>
        <v>5000</v>
      </c>
      <c r="AD31" s="2">
        <f t="shared" si="0"/>
        <v>15000</v>
      </c>
      <c r="AE31" s="13">
        <f t="shared" si="14"/>
        <v>440.83684138090194</v>
      </c>
      <c r="AF31" s="10">
        <f t="shared" si="15"/>
        <v>0.98901098901098905</v>
      </c>
      <c r="AG31" s="10">
        <f t="shared" si="16"/>
        <v>550.00031970695966</v>
      </c>
      <c r="AH31" s="10">
        <f t="shared" si="17"/>
        <v>23000</v>
      </c>
      <c r="AI31" s="10">
        <f t="shared" si="18"/>
        <v>49450.54945054945</v>
      </c>
      <c r="AJ31" s="10">
        <f t="shared" si="19"/>
        <v>3000</v>
      </c>
      <c r="AK31" s="10">
        <f t="shared" si="20"/>
        <v>3111000000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LOOKUP(BN30,$AY$3:$BA$3,AY14:BA14)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200000</v>
      </c>
      <c r="T32" s="2">
        <f t="shared" si="2"/>
        <v>18000</v>
      </c>
      <c r="U32" s="2">
        <f t="shared" si="3"/>
        <v>18000</v>
      </c>
      <c r="V32" s="2">
        <f t="shared" si="4"/>
        <v>18000</v>
      </c>
      <c r="W32" s="2">
        <f t="shared" si="5"/>
        <v>2200</v>
      </c>
      <c r="X32" s="2">
        <f t="shared" si="6"/>
        <v>2200</v>
      </c>
      <c r="Y32" s="2">
        <f t="shared" si="7"/>
        <v>5000</v>
      </c>
      <c r="Z32" s="2">
        <f t="shared" si="8"/>
        <v>450</v>
      </c>
      <c r="AA32" s="2">
        <f t="shared" si="9"/>
        <v>5000</v>
      </c>
      <c r="AB32" s="2">
        <f t="shared" si="10"/>
        <v>37.5</v>
      </c>
      <c r="AC32" s="2">
        <f t="shared" si="11"/>
        <v>10000</v>
      </c>
      <c r="AD32" s="2">
        <f t="shared" si="0"/>
        <v>15000</v>
      </c>
      <c r="AE32" s="13">
        <f t="shared" si="14"/>
        <v>567.38721546075203</v>
      </c>
      <c r="AF32" s="10">
        <f t="shared" si="15"/>
        <v>0.98911968348170132</v>
      </c>
      <c r="AG32" s="10">
        <f t="shared" si="16"/>
        <v>450.00013450708872</v>
      </c>
      <c r="AH32" s="10">
        <f t="shared" si="17"/>
        <v>19100</v>
      </c>
      <c r="AI32" s="10">
        <f t="shared" si="18"/>
        <v>81602.373887240363</v>
      </c>
      <c r="AJ32" s="10">
        <f t="shared" si="19"/>
        <v>3300</v>
      </c>
      <c r="AK32" s="10">
        <f t="shared" si="20"/>
        <v>4375030000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LOOKUP(BO30,$AY$3:$BA$3,AY15:BA15)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220000.00000000003</v>
      </c>
      <c r="T33" s="2">
        <f t="shared" si="2"/>
        <v>22000</v>
      </c>
      <c r="U33" s="2">
        <f t="shared" si="3"/>
        <v>22000</v>
      </c>
      <c r="V33" s="2">
        <f t="shared" si="4"/>
        <v>20000</v>
      </c>
      <c r="W33" s="2">
        <f t="shared" si="5"/>
        <v>2200</v>
      </c>
      <c r="X33" s="2">
        <f t="shared" si="6"/>
        <v>2000</v>
      </c>
      <c r="Y33" s="2">
        <f t="shared" si="7"/>
        <v>5000</v>
      </c>
      <c r="Z33" s="2">
        <f t="shared" si="8"/>
        <v>450</v>
      </c>
      <c r="AA33" s="2">
        <f t="shared" si="9"/>
        <v>5000</v>
      </c>
      <c r="AB33" s="2">
        <f t="shared" si="10"/>
        <v>12.5</v>
      </c>
      <c r="AC33" s="2">
        <f t="shared" si="11"/>
        <v>5000</v>
      </c>
      <c r="AD33" s="2">
        <f t="shared" si="0"/>
        <v>15000</v>
      </c>
      <c r="AE33" s="13">
        <f t="shared" si="14"/>
        <v>442.43593680378945</v>
      </c>
      <c r="AF33" s="10">
        <f t="shared" si="15"/>
        <v>0.99188458070333629</v>
      </c>
      <c r="AG33" s="10">
        <f t="shared" si="16"/>
        <v>450.00031713856328</v>
      </c>
      <c r="AH33" s="10">
        <f t="shared" si="17"/>
        <v>21000</v>
      </c>
      <c r="AI33" s="10">
        <f t="shared" si="18"/>
        <v>22317.40306582507</v>
      </c>
      <c r="AJ33" s="10">
        <f t="shared" si="19"/>
        <v>3200</v>
      </c>
      <c r="AK33" s="10">
        <f t="shared" si="20"/>
        <v>1700700000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LOOKUP(BP30,$AY$3:$BA$3,AY16:BA16)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180000</v>
      </c>
      <c r="T34" s="2">
        <f t="shared" si="2"/>
        <v>18000</v>
      </c>
      <c r="U34" s="2">
        <f t="shared" si="3"/>
        <v>18000</v>
      </c>
      <c r="V34" s="2">
        <f t="shared" si="4"/>
        <v>22000</v>
      </c>
      <c r="W34" s="2">
        <f t="shared" si="5"/>
        <v>1800</v>
      </c>
      <c r="X34" s="2">
        <f t="shared" si="6"/>
        <v>2200</v>
      </c>
      <c r="Y34" s="2">
        <f t="shared" si="7"/>
        <v>5500</v>
      </c>
      <c r="Z34" s="2">
        <f t="shared" si="8"/>
        <v>500</v>
      </c>
      <c r="AA34" s="2">
        <f t="shared" si="9"/>
        <v>5500</v>
      </c>
      <c r="AB34" s="2">
        <f t="shared" si="10"/>
        <v>25</v>
      </c>
      <c r="AC34" s="2">
        <f t="shared" si="11"/>
        <v>10000</v>
      </c>
      <c r="AD34" s="2">
        <f t="shared" si="0"/>
        <v>15000</v>
      </c>
      <c r="AE34" s="13">
        <f t="shared" si="14"/>
        <v>477.75673826910554</v>
      </c>
      <c r="AF34" s="10">
        <f t="shared" si="15"/>
        <v>0.98901098901098905</v>
      </c>
      <c r="AG34" s="10">
        <f t="shared" si="16"/>
        <v>500.00013318681317</v>
      </c>
      <c r="AH34" s="10">
        <f t="shared" si="17"/>
        <v>23100</v>
      </c>
      <c r="AI34" s="10">
        <f t="shared" si="18"/>
        <v>49450.54945054945</v>
      </c>
      <c r="AJ34" s="10">
        <f t="shared" si="19"/>
        <v>2900</v>
      </c>
      <c r="AK34" s="10">
        <f t="shared" si="20"/>
        <v>3784990000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200000</v>
      </c>
      <c r="T35" s="2">
        <f t="shared" si="2"/>
        <v>20000</v>
      </c>
      <c r="U35" s="2">
        <f t="shared" si="3"/>
        <v>20000</v>
      </c>
      <c r="V35" s="2">
        <f t="shared" si="4"/>
        <v>18000</v>
      </c>
      <c r="W35" s="2">
        <f t="shared" si="5"/>
        <v>2000</v>
      </c>
      <c r="X35" s="2">
        <f t="shared" si="6"/>
        <v>1800</v>
      </c>
      <c r="Y35" s="2">
        <f t="shared" si="7"/>
        <v>4500</v>
      </c>
      <c r="Z35" s="2">
        <f t="shared" si="8"/>
        <v>550</v>
      </c>
      <c r="AA35" s="2">
        <f t="shared" si="9"/>
        <v>4500</v>
      </c>
      <c r="AB35" s="2">
        <f t="shared" si="10"/>
        <v>37.5</v>
      </c>
      <c r="AC35" s="2">
        <f t="shared" si="11"/>
        <v>15000</v>
      </c>
      <c r="AD35" s="2">
        <f t="shared" si="0"/>
        <v>15000</v>
      </c>
      <c r="AE35" s="13">
        <f t="shared" si="14"/>
        <v>489.64420435661117</v>
      </c>
      <c r="AF35" s="10">
        <f t="shared" si="15"/>
        <v>0.98911968348170132</v>
      </c>
      <c r="AG35" s="10">
        <f t="shared" si="16"/>
        <v>550.00009856028134</v>
      </c>
      <c r="AH35" s="10">
        <f t="shared" si="17"/>
        <v>18900</v>
      </c>
      <c r="AI35" s="10">
        <f t="shared" si="18"/>
        <v>81602.373887240363</v>
      </c>
      <c r="AJ35" s="10">
        <f t="shared" si="19"/>
        <v>2900</v>
      </c>
      <c r="AK35" s="10">
        <f t="shared" si="20"/>
        <v>3831660000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220000.00000000003</v>
      </c>
      <c r="T36" s="2">
        <f t="shared" si="2"/>
        <v>18000</v>
      </c>
      <c r="U36" s="2">
        <f t="shared" si="3"/>
        <v>20000</v>
      </c>
      <c r="V36" s="2">
        <f t="shared" si="4"/>
        <v>22000</v>
      </c>
      <c r="W36" s="2">
        <f t="shared" si="5"/>
        <v>2000</v>
      </c>
      <c r="X36" s="2">
        <f t="shared" si="6"/>
        <v>2200</v>
      </c>
      <c r="Y36" s="2">
        <f t="shared" si="7"/>
        <v>4500</v>
      </c>
      <c r="Z36" s="2">
        <f t="shared" si="8"/>
        <v>500</v>
      </c>
      <c r="AA36" s="2">
        <f t="shared" si="9"/>
        <v>5000</v>
      </c>
      <c r="AB36" s="2">
        <f t="shared" si="10"/>
        <v>37.5</v>
      </c>
      <c r="AC36" s="2">
        <f t="shared" si="11"/>
        <v>5000</v>
      </c>
      <c r="AD36" s="2">
        <f t="shared" si="0"/>
        <v>15000</v>
      </c>
      <c r="AE36" s="13">
        <f t="shared" si="14"/>
        <v>439.3042454869219</v>
      </c>
      <c r="AF36" s="10">
        <f t="shared" si="15"/>
        <v>0.99188458070333629</v>
      </c>
      <c r="AG36" s="10">
        <f t="shared" si="16"/>
        <v>500.00026380522996</v>
      </c>
      <c r="AH36" s="10">
        <f t="shared" si="17"/>
        <v>23100</v>
      </c>
      <c r="AI36" s="10">
        <f t="shared" si="18"/>
        <v>66952.209197475197</v>
      </c>
      <c r="AJ36" s="10">
        <f t="shared" si="19"/>
        <v>3100</v>
      </c>
      <c r="AK36" s="10">
        <f t="shared" si="20"/>
        <v>4610760000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180000</v>
      </c>
      <c r="T37" s="2">
        <f t="shared" si="2"/>
        <v>20000</v>
      </c>
      <c r="U37" s="2">
        <f t="shared" si="3"/>
        <v>22000</v>
      </c>
      <c r="V37" s="2">
        <f t="shared" si="4"/>
        <v>18000</v>
      </c>
      <c r="W37" s="2">
        <f t="shared" si="5"/>
        <v>2200</v>
      </c>
      <c r="X37" s="2">
        <f t="shared" si="6"/>
        <v>1800</v>
      </c>
      <c r="Y37" s="2">
        <f t="shared" si="7"/>
        <v>5000</v>
      </c>
      <c r="Z37" s="2">
        <f t="shared" si="8"/>
        <v>550</v>
      </c>
      <c r="AA37" s="2">
        <f t="shared" si="9"/>
        <v>5500</v>
      </c>
      <c r="AB37" s="2">
        <f t="shared" si="10"/>
        <v>12.5</v>
      </c>
      <c r="AC37" s="2">
        <f t="shared" si="11"/>
        <v>10000</v>
      </c>
      <c r="AD37" s="2">
        <f t="shared" si="0"/>
        <v>15000</v>
      </c>
      <c r="AE37" s="13">
        <f t="shared" si="14"/>
        <v>420.76219774504898</v>
      </c>
      <c r="AF37" s="10">
        <f t="shared" si="15"/>
        <v>0.98901098901098905</v>
      </c>
      <c r="AG37" s="10">
        <f t="shared" si="16"/>
        <v>550.00014652014647</v>
      </c>
      <c r="AH37" s="10">
        <f t="shared" si="17"/>
        <v>18900</v>
      </c>
      <c r="AI37" s="10">
        <f t="shared" si="18"/>
        <v>24725.274725274725</v>
      </c>
      <c r="AJ37" s="10">
        <f t="shared" si="19"/>
        <v>3100</v>
      </c>
      <c r="AK37" s="10">
        <f t="shared" si="20"/>
        <v>1543590000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200000</v>
      </c>
      <c r="T38" s="2">
        <f t="shared" si="2"/>
        <v>22000</v>
      </c>
      <c r="U38" s="2">
        <f t="shared" si="3"/>
        <v>18000</v>
      </c>
      <c r="V38" s="2">
        <f t="shared" si="4"/>
        <v>20000</v>
      </c>
      <c r="W38" s="2">
        <f t="shared" si="5"/>
        <v>1800</v>
      </c>
      <c r="X38" s="2">
        <f t="shared" si="6"/>
        <v>2000</v>
      </c>
      <c r="Y38" s="2">
        <f t="shared" si="7"/>
        <v>5500</v>
      </c>
      <c r="Z38" s="2">
        <f t="shared" si="8"/>
        <v>450</v>
      </c>
      <c r="AA38" s="2">
        <f t="shared" si="9"/>
        <v>4500</v>
      </c>
      <c r="AB38" s="2">
        <f t="shared" si="10"/>
        <v>25</v>
      </c>
      <c r="AC38" s="2">
        <f t="shared" si="11"/>
        <v>15000</v>
      </c>
      <c r="AD38" s="2">
        <f t="shared" si="0"/>
        <v>15000</v>
      </c>
      <c r="AE38" s="13">
        <f t="shared" si="14"/>
        <v>560.51976573715683</v>
      </c>
      <c r="AF38" s="10">
        <f t="shared" si="15"/>
        <v>0.98911968348170132</v>
      </c>
      <c r="AG38" s="10">
        <f t="shared" si="16"/>
        <v>450.00010744917023</v>
      </c>
      <c r="AH38" s="10">
        <f t="shared" si="17"/>
        <v>21000</v>
      </c>
      <c r="AI38" s="10">
        <f t="shared" si="18"/>
        <v>54401.58259149357</v>
      </c>
      <c r="AJ38" s="10">
        <f t="shared" si="19"/>
        <v>2800</v>
      </c>
      <c r="AK38" s="10">
        <f t="shared" si="20"/>
        <v>3462200000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471.88534949680729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</v>
      </c>
      <c r="T3" s="2">
        <f>LOOKUP(D3,$AY$20:$BA$20,$AY$23:$BA$23)</f>
        <v>180000</v>
      </c>
      <c r="U3" s="2">
        <f>LOOKUP(E3,$AY$20:$BA$20,$AY$24:$BA$24)</f>
        <v>180000</v>
      </c>
      <c r="V3" s="2">
        <f>LOOKUP(F3,$AY$20:$BA$20,$AY$25:$BA$25)</f>
        <v>180000</v>
      </c>
      <c r="W3" s="2">
        <f>LOOKUP(G3,$AY$20:$BA$20,$AY$26:$BA$26)</f>
        <v>18000</v>
      </c>
      <c r="X3" s="2">
        <f>LOOKUP(H3,$AY$20:$BA$20,$AY$27:$BA$27)</f>
        <v>18000</v>
      </c>
      <c r="Y3" s="2">
        <f>LOOKUP(I3,$AY$20:$BA$20,$AY$28:$BA$28)</f>
        <v>45</v>
      </c>
      <c r="Z3" s="2">
        <f>LOOKUP(J3,$AY$20:$BA$20,$AY$29:$BA$29)</f>
        <v>4500</v>
      </c>
      <c r="AA3" s="2">
        <f>LOOKUP(K3,$AY$20:$BA$20,$AY$30:$BA$30)</f>
        <v>45</v>
      </c>
      <c r="AB3" s="2">
        <f>LOOKUP(L3,$AY$20:$BA$20,$AY$31:$BA$31)</f>
        <v>250</v>
      </c>
      <c r="AC3" s="2">
        <f>LOOKUP(M3,$AY$20:$BA$20,$AY$32:$BA$32)</f>
        <v>12.5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103.23126756052878</v>
      </c>
      <c r="AF3" s="10">
        <f>S3/(R3+S3)</f>
        <v>9.0909090909090912E-2</v>
      </c>
      <c r="AG3" s="10">
        <f>(((R3*S3)/(R3+S3)+T3)/AC3/AD3)+Z3</f>
        <v>4502.9061818181817</v>
      </c>
      <c r="AH3" s="10">
        <f>V3+X3*0.5</f>
        <v>189000</v>
      </c>
      <c r="AI3" s="10">
        <f>(R3*S3)*AB3/(R3+S3)</f>
        <v>409090.90909090912</v>
      </c>
      <c r="AJ3" s="10">
        <f>W3+X3*0.5</f>
        <v>27000</v>
      </c>
      <c r="AK3" s="10">
        <f>(AH3+AJ3)*(1+AB3)*Y3+AH3*AJ3</f>
        <v>7542720000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25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103.05651101711737</v>
      </c>
      <c r="AF4" s="10">
        <f>S4/(R4+S4)</f>
        <v>9.0909090909090912E-2</v>
      </c>
      <c r="AG4" s="10">
        <f>(((R4*S4)/(R4+S4)+T4)/AC4/AD4)+Z4</f>
        <v>5001.6145454545458</v>
      </c>
      <c r="AH4" s="10">
        <f>V4+X4*0.5</f>
        <v>210000</v>
      </c>
      <c r="AI4" s="10">
        <f>(R4*S4)*AB4/(R4+S4)</f>
        <v>909090.90909090906</v>
      </c>
      <c r="AJ4" s="10">
        <f>W4+X4*0.5</f>
        <v>30000</v>
      </c>
      <c r="AK4" s="10">
        <f>(AH4+AJ4)*(1+AB4)*Y4+AH4*AJ4</f>
        <v>12312000000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381055.64461645571</v>
      </c>
      <c r="AQ4" s="22">
        <f>AP4/AO4</f>
        <v>381055.64461645571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</v>
      </c>
      <c r="T5" s="2">
        <f t="shared" si="2"/>
        <v>220000.00000000003</v>
      </c>
      <c r="U5" s="2">
        <f t="shared" si="3"/>
        <v>220000.00000000003</v>
      </c>
      <c r="V5" s="2">
        <f t="shared" si="4"/>
        <v>220000.00000000003</v>
      </c>
      <c r="W5" s="2">
        <f t="shared" si="5"/>
        <v>22000</v>
      </c>
      <c r="X5" s="2">
        <f t="shared" si="6"/>
        <v>22000</v>
      </c>
      <c r="Y5" s="2">
        <f t="shared" si="7"/>
        <v>55.000000000000007</v>
      </c>
      <c r="Z5" s="2">
        <f t="shared" si="8"/>
        <v>5500</v>
      </c>
      <c r="AA5" s="2">
        <f t="shared" si="9"/>
        <v>55.000000000000007</v>
      </c>
      <c r="AB5" s="2">
        <f t="shared" si="10"/>
        <v>750</v>
      </c>
      <c r="AC5" s="2">
        <f t="shared" si="11"/>
        <v>37.5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102.61113732616758</v>
      </c>
      <c r="AF5" s="10">
        <f t="shared" ref="AF5:AF38" si="15">S5/(R5+S5)</f>
        <v>9.0909090909090912E-2</v>
      </c>
      <c r="AG5" s="10">
        <f t="shared" ref="AG5:AG38" si="16">(((R5*S5)/(R5+S5)+T5)/AC5/AD5)+Z5</f>
        <v>5501.1840000000002</v>
      </c>
      <c r="AH5" s="10">
        <f t="shared" ref="AH5:AH38" si="17">V5+X5*0.5</f>
        <v>231000.00000000003</v>
      </c>
      <c r="AI5" s="10">
        <f t="shared" ref="AI5:AI38" si="18">(R5*S5)*AB5/(R5+S5)</f>
        <v>1500000</v>
      </c>
      <c r="AJ5" s="10">
        <f t="shared" ref="AJ5:AJ38" si="19">W5+X5*0.5</f>
        <v>33000</v>
      </c>
      <c r="AK5" s="10">
        <f t="shared" ref="AK5:AK38" si="20">(AH5+AJ5)*(1+AB5)*Y5+AH5*AJ5</f>
        <v>18527520000.000004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131.22128974000225</v>
      </c>
      <c r="AQ5" s="25">
        <f>AP5/AO5</f>
        <v>3.7491797068572073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</v>
      </c>
      <c r="T6" s="2">
        <f t="shared" si="2"/>
        <v>180000</v>
      </c>
      <c r="U6" s="2">
        <f t="shared" si="3"/>
        <v>180000</v>
      </c>
      <c r="V6" s="2">
        <f t="shared" si="4"/>
        <v>200000</v>
      </c>
      <c r="W6" s="2">
        <f t="shared" si="5"/>
        <v>20000</v>
      </c>
      <c r="X6" s="2">
        <f t="shared" si="6"/>
        <v>20000</v>
      </c>
      <c r="Y6" s="2">
        <f t="shared" si="7"/>
        <v>50</v>
      </c>
      <c r="Z6" s="2">
        <f t="shared" si="8"/>
        <v>5500</v>
      </c>
      <c r="AA6" s="2">
        <f t="shared" si="9"/>
        <v>55.000000000000007</v>
      </c>
      <c r="AB6" s="2">
        <f t="shared" si="10"/>
        <v>750</v>
      </c>
      <c r="AC6" s="2">
        <f t="shared" si="11"/>
        <v>37.5</v>
      </c>
      <c r="AD6" s="2">
        <f t="shared" si="0"/>
        <v>5000</v>
      </c>
      <c r="AE6" s="13">
        <f t="shared" si="14"/>
        <v>101.3143093100485</v>
      </c>
      <c r="AF6" s="10">
        <f t="shared" si="15"/>
        <v>9.0909090909090912E-2</v>
      </c>
      <c r="AG6" s="10">
        <f t="shared" si="16"/>
        <v>5500.9687272727269</v>
      </c>
      <c r="AH6" s="10">
        <f t="shared" si="17"/>
        <v>210000</v>
      </c>
      <c r="AI6" s="10">
        <f t="shared" si="18"/>
        <v>1227272.7272727273</v>
      </c>
      <c r="AJ6" s="10">
        <f t="shared" si="19"/>
        <v>30000</v>
      </c>
      <c r="AK6" s="10">
        <f t="shared" si="20"/>
        <v>15312000000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381186.86590619572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</v>
      </c>
      <c r="T7" s="2">
        <f t="shared" si="2"/>
        <v>200000</v>
      </c>
      <c r="U7" s="2">
        <f t="shared" si="3"/>
        <v>200000</v>
      </c>
      <c r="V7" s="2">
        <f t="shared" si="4"/>
        <v>220000.00000000003</v>
      </c>
      <c r="W7" s="2">
        <f t="shared" si="5"/>
        <v>22000</v>
      </c>
      <c r="X7" s="2">
        <f t="shared" si="6"/>
        <v>22000</v>
      </c>
      <c r="Y7" s="2">
        <f t="shared" si="7"/>
        <v>55.000000000000007</v>
      </c>
      <c r="Z7" s="2">
        <f t="shared" si="8"/>
        <v>4500</v>
      </c>
      <c r="AA7" s="2">
        <f t="shared" si="9"/>
        <v>45</v>
      </c>
      <c r="AB7" s="2">
        <f t="shared" si="10"/>
        <v>250</v>
      </c>
      <c r="AC7" s="2">
        <f t="shared" si="11"/>
        <v>12.5</v>
      </c>
      <c r="AD7" s="2">
        <f t="shared" si="0"/>
        <v>5000</v>
      </c>
      <c r="AE7" s="13">
        <f t="shared" si="14"/>
        <v>103.75189798719639</v>
      </c>
      <c r="AF7" s="10">
        <f t="shared" si="15"/>
        <v>9.0909090909090912E-2</v>
      </c>
      <c r="AG7" s="10">
        <f t="shared" si="16"/>
        <v>4503.2290909090907</v>
      </c>
      <c r="AH7" s="10">
        <f t="shared" si="17"/>
        <v>231000.00000000003</v>
      </c>
      <c r="AI7" s="10">
        <f t="shared" si="18"/>
        <v>454545.45454545453</v>
      </c>
      <c r="AJ7" s="10">
        <f t="shared" si="19"/>
        <v>33000</v>
      </c>
      <c r="AK7" s="10">
        <f t="shared" si="20"/>
        <v>11267520000.000002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</v>
      </c>
      <c r="T8" s="2">
        <f t="shared" si="2"/>
        <v>220000.00000000003</v>
      </c>
      <c r="U8" s="2">
        <f t="shared" si="3"/>
        <v>220000.00000000003</v>
      </c>
      <c r="V8" s="2">
        <f t="shared" si="4"/>
        <v>180000</v>
      </c>
      <c r="W8" s="2">
        <f t="shared" si="5"/>
        <v>18000</v>
      </c>
      <c r="X8" s="2">
        <f t="shared" si="6"/>
        <v>18000</v>
      </c>
      <c r="Y8" s="2">
        <f t="shared" si="7"/>
        <v>45</v>
      </c>
      <c r="Z8" s="2">
        <f t="shared" si="8"/>
        <v>5000</v>
      </c>
      <c r="AA8" s="2">
        <f t="shared" si="9"/>
        <v>50</v>
      </c>
      <c r="AB8" s="2">
        <f t="shared" si="10"/>
        <v>500</v>
      </c>
      <c r="AC8" s="2">
        <f t="shared" si="11"/>
        <v>25</v>
      </c>
      <c r="AD8" s="2">
        <f t="shared" si="0"/>
        <v>5000</v>
      </c>
      <c r="AE8" s="13">
        <f t="shared" si="14"/>
        <v>103.33981705133344</v>
      </c>
      <c r="AF8" s="10">
        <f t="shared" si="15"/>
        <v>9.0909090909090912E-2</v>
      </c>
      <c r="AG8" s="10">
        <f t="shared" si="16"/>
        <v>5001.7759999999998</v>
      </c>
      <c r="AH8" s="10">
        <f t="shared" si="17"/>
        <v>189000</v>
      </c>
      <c r="AI8" s="10">
        <f t="shared" si="18"/>
        <v>1000000</v>
      </c>
      <c r="AJ8" s="10">
        <f t="shared" si="19"/>
        <v>27000</v>
      </c>
      <c r="AK8" s="10">
        <f t="shared" si="20"/>
        <v>9972720000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</v>
      </c>
      <c r="T9" s="2">
        <f t="shared" si="2"/>
        <v>200000</v>
      </c>
      <c r="U9" s="2">
        <f t="shared" si="3"/>
        <v>220000.00000000003</v>
      </c>
      <c r="V9" s="2">
        <f t="shared" si="4"/>
        <v>180000</v>
      </c>
      <c r="W9" s="2">
        <f t="shared" si="5"/>
        <v>20000</v>
      </c>
      <c r="X9" s="2">
        <f t="shared" si="6"/>
        <v>22000</v>
      </c>
      <c r="Y9" s="2">
        <f t="shared" si="7"/>
        <v>55.000000000000007</v>
      </c>
      <c r="Z9" s="2">
        <f t="shared" si="8"/>
        <v>4500</v>
      </c>
      <c r="AA9" s="2">
        <f t="shared" si="9"/>
        <v>50</v>
      </c>
      <c r="AB9" s="2">
        <f t="shared" si="10"/>
        <v>500</v>
      </c>
      <c r="AC9" s="2">
        <f t="shared" si="11"/>
        <v>37.5</v>
      </c>
      <c r="AD9" s="2">
        <f t="shared" si="0"/>
        <v>5000</v>
      </c>
      <c r="AE9" s="13">
        <f t="shared" si="14"/>
        <v>103.14276366347472</v>
      </c>
      <c r="AF9" s="10">
        <f t="shared" si="15"/>
        <v>9.0909090909090912E-2</v>
      </c>
      <c r="AG9" s="10">
        <f t="shared" si="16"/>
        <v>4501.0753939393935</v>
      </c>
      <c r="AH9" s="10">
        <f t="shared" si="17"/>
        <v>191000</v>
      </c>
      <c r="AI9" s="10">
        <f t="shared" si="18"/>
        <v>818181.81818181823</v>
      </c>
      <c r="AJ9" s="10">
        <f t="shared" si="19"/>
        <v>31000</v>
      </c>
      <c r="AK9" s="10">
        <f t="shared" si="20"/>
        <v>12038210000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</v>
      </c>
      <c r="T10" s="2">
        <f t="shared" si="2"/>
        <v>220000.00000000003</v>
      </c>
      <c r="U10" s="2">
        <f t="shared" si="3"/>
        <v>180000</v>
      </c>
      <c r="V10" s="2">
        <f t="shared" si="4"/>
        <v>200000</v>
      </c>
      <c r="W10" s="2">
        <f t="shared" si="5"/>
        <v>22000</v>
      </c>
      <c r="X10" s="2">
        <f t="shared" si="6"/>
        <v>18000</v>
      </c>
      <c r="Y10" s="2">
        <f t="shared" si="7"/>
        <v>45</v>
      </c>
      <c r="Z10" s="2">
        <f t="shared" si="8"/>
        <v>5000</v>
      </c>
      <c r="AA10" s="2">
        <f t="shared" si="9"/>
        <v>55.000000000000007</v>
      </c>
      <c r="AB10" s="2">
        <f t="shared" si="10"/>
        <v>750</v>
      </c>
      <c r="AC10" s="2">
        <f t="shared" si="11"/>
        <v>12.5</v>
      </c>
      <c r="AD10" s="2">
        <f t="shared" si="0"/>
        <v>5000</v>
      </c>
      <c r="AE10" s="13">
        <f t="shared" si="14"/>
        <v>101.74768646910397</v>
      </c>
      <c r="AF10" s="10">
        <f t="shared" si="15"/>
        <v>9.0909090909090912E-2</v>
      </c>
      <c r="AG10" s="10">
        <f t="shared" si="16"/>
        <v>5003.5490909090913</v>
      </c>
      <c r="AH10" s="10">
        <f t="shared" si="17"/>
        <v>209000</v>
      </c>
      <c r="AI10" s="10">
        <f t="shared" si="18"/>
        <v>1363636.3636363635</v>
      </c>
      <c r="AJ10" s="10">
        <f t="shared" si="19"/>
        <v>31000</v>
      </c>
      <c r="AK10" s="10">
        <f t="shared" si="20"/>
        <v>14589800000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</v>
      </c>
      <c r="T11" s="2">
        <f t="shared" si="2"/>
        <v>180000</v>
      </c>
      <c r="U11" s="2">
        <f t="shared" si="3"/>
        <v>200000</v>
      </c>
      <c r="V11" s="2">
        <f t="shared" si="4"/>
        <v>220000.00000000003</v>
      </c>
      <c r="W11" s="2">
        <f t="shared" si="5"/>
        <v>18000</v>
      </c>
      <c r="X11" s="2">
        <f t="shared" si="6"/>
        <v>20000</v>
      </c>
      <c r="Y11" s="2">
        <f t="shared" si="7"/>
        <v>50</v>
      </c>
      <c r="Z11" s="2">
        <f t="shared" si="8"/>
        <v>5500</v>
      </c>
      <c r="AA11" s="2">
        <f t="shared" si="9"/>
        <v>45</v>
      </c>
      <c r="AB11" s="2">
        <f t="shared" si="10"/>
        <v>250</v>
      </c>
      <c r="AC11" s="2">
        <f t="shared" si="11"/>
        <v>25</v>
      </c>
      <c r="AD11" s="2">
        <f t="shared" si="0"/>
        <v>5000</v>
      </c>
      <c r="AE11" s="13">
        <f t="shared" si="14"/>
        <v>103.6946246455707</v>
      </c>
      <c r="AF11" s="10">
        <f t="shared" si="15"/>
        <v>9.0909090909090912E-2</v>
      </c>
      <c r="AG11" s="10">
        <f t="shared" si="16"/>
        <v>5501.4560000000001</v>
      </c>
      <c r="AH11" s="10">
        <f t="shared" si="17"/>
        <v>230000.00000000003</v>
      </c>
      <c r="AI11" s="10">
        <f t="shared" si="18"/>
        <v>500000</v>
      </c>
      <c r="AJ11" s="10">
        <f t="shared" si="19"/>
        <v>28000</v>
      </c>
      <c r="AK11" s="10">
        <f t="shared" si="20"/>
        <v>9677900000.0000019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</v>
      </c>
      <c r="T12" s="2">
        <f t="shared" si="2"/>
        <v>220000.00000000003</v>
      </c>
      <c r="U12" s="2">
        <f t="shared" si="3"/>
        <v>200000</v>
      </c>
      <c r="V12" s="2">
        <f t="shared" si="4"/>
        <v>180000</v>
      </c>
      <c r="W12" s="2">
        <f t="shared" si="5"/>
        <v>22000</v>
      </c>
      <c r="X12" s="2">
        <f t="shared" si="6"/>
        <v>20000</v>
      </c>
      <c r="Y12" s="2">
        <f t="shared" si="7"/>
        <v>55.000000000000007</v>
      </c>
      <c r="Z12" s="2">
        <f t="shared" si="8"/>
        <v>5000</v>
      </c>
      <c r="AA12" s="2">
        <f t="shared" si="9"/>
        <v>45</v>
      </c>
      <c r="AB12" s="2">
        <f t="shared" si="10"/>
        <v>750</v>
      </c>
      <c r="AC12" s="2">
        <f t="shared" si="11"/>
        <v>25</v>
      </c>
      <c r="AD12" s="2">
        <f t="shared" si="0"/>
        <v>5000</v>
      </c>
      <c r="AE12" s="13">
        <f t="shared" si="14"/>
        <v>105.26111860151003</v>
      </c>
      <c r="AF12" s="10">
        <f t="shared" si="15"/>
        <v>9.0909090909090912E-2</v>
      </c>
      <c r="AG12" s="10">
        <f t="shared" si="16"/>
        <v>5001.7730909090906</v>
      </c>
      <c r="AH12" s="10">
        <f t="shared" si="17"/>
        <v>190000</v>
      </c>
      <c r="AI12" s="10">
        <f t="shared" si="18"/>
        <v>1227272.7272727273</v>
      </c>
      <c r="AJ12" s="10">
        <f t="shared" si="19"/>
        <v>32000</v>
      </c>
      <c r="AK12" s="10">
        <f t="shared" si="20"/>
        <v>15249710000.000002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</v>
      </c>
      <c r="T13" s="2">
        <f t="shared" si="2"/>
        <v>180000</v>
      </c>
      <c r="U13" s="2">
        <f t="shared" si="3"/>
        <v>220000.00000000003</v>
      </c>
      <c r="V13" s="2">
        <f t="shared" si="4"/>
        <v>200000</v>
      </c>
      <c r="W13" s="2">
        <f t="shared" si="5"/>
        <v>18000</v>
      </c>
      <c r="X13" s="2">
        <f t="shared" si="6"/>
        <v>22000</v>
      </c>
      <c r="Y13" s="2">
        <f t="shared" si="7"/>
        <v>45</v>
      </c>
      <c r="Z13" s="2">
        <f t="shared" si="8"/>
        <v>5500</v>
      </c>
      <c r="AA13" s="2">
        <f t="shared" si="9"/>
        <v>50</v>
      </c>
      <c r="AB13" s="2">
        <f t="shared" si="10"/>
        <v>250</v>
      </c>
      <c r="AC13" s="2">
        <f t="shared" si="11"/>
        <v>37.5</v>
      </c>
      <c r="AD13" s="2">
        <f t="shared" si="0"/>
        <v>5000</v>
      </c>
      <c r="AE13" s="13">
        <f t="shared" si="14"/>
        <v>101.00953388891682</v>
      </c>
      <c r="AF13" s="10">
        <f t="shared" si="15"/>
        <v>9.0909090909090912E-2</v>
      </c>
      <c r="AG13" s="10">
        <f t="shared" si="16"/>
        <v>5500.969696969697</v>
      </c>
      <c r="AH13" s="10">
        <f t="shared" si="17"/>
        <v>211000</v>
      </c>
      <c r="AI13" s="10">
        <f t="shared" si="18"/>
        <v>454545.45454545453</v>
      </c>
      <c r="AJ13" s="10">
        <f t="shared" si="19"/>
        <v>29000</v>
      </c>
      <c r="AK13" s="10">
        <f t="shared" si="20"/>
        <v>8829800000</v>
      </c>
      <c r="AL13" s="10">
        <f t="shared" si="21"/>
        <v>45.6</v>
      </c>
      <c r="AM13" s="12"/>
      <c r="AN13" s="26" t="s">
        <v>53</v>
      </c>
      <c r="AO13" s="12">
        <f>10*LOG((AP4-AQ5)/AO6/AQ5)</f>
        <v>34.507453678182237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</v>
      </c>
      <c r="T14" s="2">
        <f t="shared" si="2"/>
        <v>200000</v>
      </c>
      <c r="U14" s="2">
        <f t="shared" si="3"/>
        <v>180000</v>
      </c>
      <c r="V14" s="2">
        <f t="shared" si="4"/>
        <v>220000.00000000003</v>
      </c>
      <c r="W14" s="2">
        <f t="shared" si="5"/>
        <v>20000</v>
      </c>
      <c r="X14" s="2">
        <f t="shared" si="6"/>
        <v>18000</v>
      </c>
      <c r="Y14" s="2">
        <f t="shared" si="7"/>
        <v>50</v>
      </c>
      <c r="Z14" s="2">
        <f t="shared" si="8"/>
        <v>4500</v>
      </c>
      <c r="AA14" s="2">
        <f t="shared" si="9"/>
        <v>55.000000000000007</v>
      </c>
      <c r="AB14" s="2">
        <f t="shared" si="10"/>
        <v>500</v>
      </c>
      <c r="AC14" s="2">
        <f t="shared" si="11"/>
        <v>12.5</v>
      </c>
      <c r="AD14" s="2">
        <f t="shared" si="0"/>
        <v>5000</v>
      </c>
      <c r="AE14" s="13">
        <f t="shared" si="14"/>
        <v>102.64538456304494</v>
      </c>
      <c r="AF14" s="10">
        <f t="shared" si="15"/>
        <v>9.0909090909090912E-2</v>
      </c>
      <c r="AG14" s="10">
        <f t="shared" si="16"/>
        <v>4503.232</v>
      </c>
      <c r="AH14" s="10">
        <f t="shared" si="17"/>
        <v>229000.00000000003</v>
      </c>
      <c r="AI14" s="10">
        <f t="shared" si="18"/>
        <v>1000000</v>
      </c>
      <c r="AJ14" s="10">
        <f t="shared" si="19"/>
        <v>29000</v>
      </c>
      <c r="AK14" s="10">
        <f t="shared" si="20"/>
        <v>13103900000.000002</v>
      </c>
      <c r="AL14" s="10">
        <f t="shared" si="21"/>
        <v>50.6</v>
      </c>
      <c r="AM14" s="12"/>
      <c r="AN14" s="26" t="s">
        <v>54</v>
      </c>
      <c r="AO14" s="12">
        <f>10*LOG((AP4-AQ5)/AO6)</f>
        <v>40.246816254779603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</v>
      </c>
      <c r="T15" s="2">
        <f t="shared" si="2"/>
        <v>220000.00000000003</v>
      </c>
      <c r="U15" s="2">
        <f t="shared" si="3"/>
        <v>180000</v>
      </c>
      <c r="V15" s="2">
        <f t="shared" si="4"/>
        <v>220000.00000000003</v>
      </c>
      <c r="W15" s="2">
        <f t="shared" si="5"/>
        <v>20000</v>
      </c>
      <c r="X15" s="2">
        <f t="shared" si="6"/>
        <v>18000</v>
      </c>
      <c r="Y15" s="2">
        <f t="shared" si="7"/>
        <v>55.000000000000007</v>
      </c>
      <c r="Z15" s="2">
        <f t="shared" si="8"/>
        <v>5500</v>
      </c>
      <c r="AA15" s="2">
        <f t="shared" si="9"/>
        <v>50</v>
      </c>
      <c r="AB15" s="2">
        <f t="shared" si="10"/>
        <v>250</v>
      </c>
      <c r="AC15" s="2">
        <f t="shared" si="11"/>
        <v>25</v>
      </c>
      <c r="AD15" s="2">
        <f t="shared" si="0"/>
        <v>10000</v>
      </c>
      <c r="AE15" s="13">
        <f t="shared" si="14"/>
        <v>101.6061537982974</v>
      </c>
      <c r="AF15" s="10">
        <f t="shared" si="15"/>
        <v>0.1</v>
      </c>
      <c r="AG15" s="10">
        <f t="shared" si="16"/>
        <v>5500.8872000000001</v>
      </c>
      <c r="AH15" s="10">
        <f t="shared" si="17"/>
        <v>229000.00000000003</v>
      </c>
      <c r="AI15" s="10">
        <f t="shared" si="18"/>
        <v>450000</v>
      </c>
      <c r="AJ15" s="10">
        <f t="shared" si="19"/>
        <v>29000</v>
      </c>
      <c r="AK15" s="10">
        <f t="shared" si="20"/>
        <v>10202690000.000002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</v>
      </c>
      <c r="T16" s="2">
        <f t="shared" si="2"/>
        <v>180000</v>
      </c>
      <c r="U16" s="2">
        <f t="shared" si="3"/>
        <v>200000</v>
      </c>
      <c r="V16" s="2">
        <f t="shared" si="4"/>
        <v>180000</v>
      </c>
      <c r="W16" s="2">
        <f t="shared" si="5"/>
        <v>22000</v>
      </c>
      <c r="X16" s="2">
        <f t="shared" si="6"/>
        <v>20000</v>
      </c>
      <c r="Y16" s="2">
        <f t="shared" si="7"/>
        <v>45</v>
      </c>
      <c r="Z16" s="2">
        <f t="shared" si="8"/>
        <v>4500</v>
      </c>
      <c r="AA16" s="2">
        <f t="shared" si="9"/>
        <v>55.000000000000007</v>
      </c>
      <c r="AB16" s="2">
        <f t="shared" si="10"/>
        <v>500</v>
      </c>
      <c r="AC16" s="2">
        <f t="shared" si="11"/>
        <v>37.5</v>
      </c>
      <c r="AD16" s="2">
        <f t="shared" si="0"/>
        <v>10000</v>
      </c>
      <c r="AE16" s="13">
        <f t="shared" si="14"/>
        <v>101.33674184448194</v>
      </c>
      <c r="AF16" s="10">
        <f t="shared" si="15"/>
        <v>9.90990990990991E-2</v>
      </c>
      <c r="AG16" s="10">
        <f t="shared" si="16"/>
        <v>4500.4852852852855</v>
      </c>
      <c r="AH16" s="10">
        <f t="shared" si="17"/>
        <v>190000</v>
      </c>
      <c r="AI16" s="10">
        <f t="shared" si="18"/>
        <v>990990.99099099101</v>
      </c>
      <c r="AJ16" s="10">
        <f t="shared" si="19"/>
        <v>32000</v>
      </c>
      <c r="AK16" s="10">
        <f t="shared" si="20"/>
        <v>11084990000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</v>
      </c>
      <c r="T17" s="2">
        <f t="shared" si="2"/>
        <v>200000</v>
      </c>
      <c r="U17" s="2">
        <f t="shared" si="3"/>
        <v>220000.00000000003</v>
      </c>
      <c r="V17" s="2">
        <f t="shared" si="4"/>
        <v>200000</v>
      </c>
      <c r="W17" s="2">
        <f t="shared" si="5"/>
        <v>18000</v>
      </c>
      <c r="X17" s="2">
        <f t="shared" si="6"/>
        <v>22000</v>
      </c>
      <c r="Y17" s="2">
        <f t="shared" si="7"/>
        <v>50</v>
      </c>
      <c r="Z17" s="2">
        <f t="shared" si="8"/>
        <v>5000</v>
      </c>
      <c r="AA17" s="2">
        <f t="shared" si="9"/>
        <v>45</v>
      </c>
      <c r="AB17" s="2">
        <f t="shared" si="10"/>
        <v>750</v>
      </c>
      <c r="AC17" s="2">
        <f t="shared" si="11"/>
        <v>12.5</v>
      </c>
      <c r="AD17" s="2">
        <f t="shared" si="0"/>
        <v>10000</v>
      </c>
      <c r="AE17" s="13">
        <f t="shared" si="14"/>
        <v>105.42757726740781</v>
      </c>
      <c r="AF17" s="10">
        <f t="shared" si="15"/>
        <v>7.5630252100840331E-2</v>
      </c>
      <c r="AG17" s="10">
        <f t="shared" si="16"/>
        <v>5001.6133109243701</v>
      </c>
      <c r="AH17" s="10">
        <f t="shared" si="17"/>
        <v>211000</v>
      </c>
      <c r="AI17" s="10">
        <f t="shared" si="18"/>
        <v>1247899.1596638656</v>
      </c>
      <c r="AJ17" s="10">
        <f t="shared" si="19"/>
        <v>29000</v>
      </c>
      <c r="AK17" s="10">
        <f t="shared" si="20"/>
        <v>15131000000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</v>
      </c>
      <c r="T18" s="2">
        <f t="shared" si="2"/>
        <v>220000.00000000003</v>
      </c>
      <c r="U18" s="2">
        <f t="shared" si="3"/>
        <v>200000</v>
      </c>
      <c r="V18" s="2">
        <f t="shared" si="4"/>
        <v>180000</v>
      </c>
      <c r="W18" s="2">
        <f t="shared" si="5"/>
        <v>18000</v>
      </c>
      <c r="X18" s="2">
        <f t="shared" si="6"/>
        <v>22000</v>
      </c>
      <c r="Y18" s="2">
        <f t="shared" si="7"/>
        <v>50</v>
      </c>
      <c r="Z18" s="2">
        <f t="shared" si="8"/>
        <v>5500</v>
      </c>
      <c r="AA18" s="2">
        <f t="shared" si="9"/>
        <v>55.000000000000007</v>
      </c>
      <c r="AB18" s="2">
        <f t="shared" si="10"/>
        <v>500</v>
      </c>
      <c r="AC18" s="2">
        <f t="shared" si="11"/>
        <v>12.5</v>
      </c>
      <c r="AD18" s="2">
        <f t="shared" si="0"/>
        <v>10000</v>
      </c>
      <c r="AE18" s="13">
        <f t="shared" si="14"/>
        <v>100.89048702437104</v>
      </c>
      <c r="AF18" s="10">
        <f t="shared" si="15"/>
        <v>0.1</v>
      </c>
      <c r="AG18" s="10">
        <f t="shared" si="16"/>
        <v>5501.7744000000002</v>
      </c>
      <c r="AH18" s="10">
        <f t="shared" si="17"/>
        <v>191000</v>
      </c>
      <c r="AI18" s="10">
        <f t="shared" si="18"/>
        <v>900000</v>
      </c>
      <c r="AJ18" s="10">
        <f t="shared" si="19"/>
        <v>29000</v>
      </c>
      <c r="AK18" s="10">
        <f t="shared" si="20"/>
        <v>11050000000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</v>
      </c>
      <c r="T19" s="2">
        <f t="shared" si="2"/>
        <v>180000</v>
      </c>
      <c r="U19" s="2">
        <f t="shared" si="3"/>
        <v>220000.00000000003</v>
      </c>
      <c r="V19" s="2">
        <f t="shared" si="4"/>
        <v>200000</v>
      </c>
      <c r="W19" s="2">
        <f t="shared" si="5"/>
        <v>20000</v>
      </c>
      <c r="X19" s="2">
        <f t="shared" si="6"/>
        <v>18000</v>
      </c>
      <c r="Y19" s="2">
        <f t="shared" si="7"/>
        <v>55.000000000000007</v>
      </c>
      <c r="Z19" s="2">
        <f t="shared" si="8"/>
        <v>4500</v>
      </c>
      <c r="AA19" s="2">
        <f t="shared" si="9"/>
        <v>45</v>
      </c>
      <c r="AB19" s="2">
        <f t="shared" si="10"/>
        <v>750</v>
      </c>
      <c r="AC19" s="2">
        <f t="shared" si="11"/>
        <v>25</v>
      </c>
      <c r="AD19" s="2">
        <f t="shared" si="0"/>
        <v>10000</v>
      </c>
      <c r="AE19" s="13">
        <f t="shared" si="14"/>
        <v>107.37615072578417</v>
      </c>
      <c r="AF19" s="10">
        <f t="shared" si="15"/>
        <v>9.90990990990991E-2</v>
      </c>
      <c r="AG19" s="10">
        <f t="shared" si="16"/>
        <v>4500.7279279279282</v>
      </c>
      <c r="AH19" s="10">
        <f t="shared" si="17"/>
        <v>209000</v>
      </c>
      <c r="AI19" s="10">
        <f t="shared" si="18"/>
        <v>1486486.4864864864</v>
      </c>
      <c r="AJ19" s="10">
        <f t="shared" si="19"/>
        <v>29000</v>
      </c>
      <c r="AK19" s="10">
        <f t="shared" si="20"/>
        <v>15891590000.000002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</v>
      </c>
      <c r="T20" s="2">
        <f t="shared" si="2"/>
        <v>200000</v>
      </c>
      <c r="U20" s="2">
        <f t="shared" si="3"/>
        <v>180000</v>
      </c>
      <c r="V20" s="2">
        <f t="shared" si="4"/>
        <v>220000.00000000003</v>
      </c>
      <c r="W20" s="2">
        <f t="shared" si="5"/>
        <v>22000</v>
      </c>
      <c r="X20" s="2">
        <f t="shared" si="6"/>
        <v>20000</v>
      </c>
      <c r="Y20" s="2">
        <f t="shared" si="7"/>
        <v>45</v>
      </c>
      <c r="Z20" s="2">
        <f t="shared" si="8"/>
        <v>5000</v>
      </c>
      <c r="AA20" s="2">
        <f t="shared" si="9"/>
        <v>50</v>
      </c>
      <c r="AB20" s="2">
        <f t="shared" si="10"/>
        <v>250</v>
      </c>
      <c r="AC20" s="2">
        <f t="shared" si="11"/>
        <v>37.5</v>
      </c>
      <c r="AD20" s="2">
        <f t="shared" si="0"/>
        <v>10000</v>
      </c>
      <c r="AE20" s="13">
        <f t="shared" si="14"/>
        <v>100.76786978506836</v>
      </c>
      <c r="AF20" s="10">
        <f t="shared" si="15"/>
        <v>7.5630252100840331E-2</v>
      </c>
      <c r="AG20" s="10">
        <f t="shared" si="16"/>
        <v>5000.5377703081231</v>
      </c>
      <c r="AH20" s="10">
        <f t="shared" si="17"/>
        <v>230000.00000000003</v>
      </c>
      <c r="AI20" s="10">
        <f t="shared" si="18"/>
        <v>415966.38655462186</v>
      </c>
      <c r="AJ20" s="10">
        <f t="shared" si="19"/>
        <v>32000</v>
      </c>
      <c r="AK20" s="10">
        <f t="shared" si="20"/>
        <v>10319290000.000002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29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</v>
      </c>
      <c r="T21" s="2">
        <f t="shared" si="2"/>
        <v>180000</v>
      </c>
      <c r="U21" s="2">
        <f t="shared" si="3"/>
        <v>220000.00000000003</v>
      </c>
      <c r="V21" s="2">
        <f t="shared" si="4"/>
        <v>220000.00000000003</v>
      </c>
      <c r="W21" s="2">
        <f t="shared" si="5"/>
        <v>22000</v>
      </c>
      <c r="X21" s="2">
        <f t="shared" si="6"/>
        <v>18000</v>
      </c>
      <c r="Y21" s="2">
        <f t="shared" si="7"/>
        <v>50</v>
      </c>
      <c r="Z21" s="2">
        <f t="shared" si="8"/>
        <v>5000</v>
      </c>
      <c r="AA21" s="2">
        <f t="shared" si="9"/>
        <v>45</v>
      </c>
      <c r="AB21" s="2">
        <f t="shared" si="10"/>
        <v>500</v>
      </c>
      <c r="AC21" s="2">
        <f t="shared" si="11"/>
        <v>37.5</v>
      </c>
      <c r="AD21" s="2">
        <f t="shared" si="0"/>
        <v>10000</v>
      </c>
      <c r="AE21" s="13">
        <f t="shared" si="14"/>
        <v>104.82500152620183</v>
      </c>
      <c r="AF21" s="10">
        <f t="shared" si="15"/>
        <v>0.1</v>
      </c>
      <c r="AG21" s="10">
        <f t="shared" si="16"/>
        <v>5000.4848000000002</v>
      </c>
      <c r="AH21" s="10">
        <f t="shared" si="17"/>
        <v>229000.00000000003</v>
      </c>
      <c r="AI21" s="10">
        <f t="shared" si="18"/>
        <v>900000</v>
      </c>
      <c r="AJ21" s="10">
        <f t="shared" si="19"/>
        <v>31000</v>
      </c>
      <c r="AK21" s="10">
        <f t="shared" si="20"/>
        <v>13612000000.000002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LOOKUP(BD31,$AY$3:$BA$3,AY4:BA4)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</v>
      </c>
      <c r="T22" s="2">
        <f t="shared" si="2"/>
        <v>200000</v>
      </c>
      <c r="U22" s="2">
        <f t="shared" si="3"/>
        <v>180000</v>
      </c>
      <c r="V22" s="2">
        <f t="shared" si="4"/>
        <v>180000</v>
      </c>
      <c r="W22" s="2">
        <f t="shared" si="5"/>
        <v>18000</v>
      </c>
      <c r="X22" s="2">
        <f t="shared" si="6"/>
        <v>20000</v>
      </c>
      <c r="Y22" s="2">
        <f t="shared" si="7"/>
        <v>55.000000000000007</v>
      </c>
      <c r="Z22" s="2">
        <f t="shared" si="8"/>
        <v>5500</v>
      </c>
      <c r="AA22" s="2">
        <f t="shared" si="9"/>
        <v>50</v>
      </c>
      <c r="AB22" s="2">
        <f t="shared" si="10"/>
        <v>750</v>
      </c>
      <c r="AC22" s="2">
        <f t="shared" si="11"/>
        <v>12.5</v>
      </c>
      <c r="AD22" s="2">
        <f t="shared" si="0"/>
        <v>10000</v>
      </c>
      <c r="AE22" s="13">
        <f t="shared" si="14"/>
        <v>104.55315029763356</v>
      </c>
      <c r="AF22" s="10">
        <f t="shared" si="15"/>
        <v>9.90990990990991E-2</v>
      </c>
      <c r="AG22" s="10">
        <f t="shared" si="16"/>
        <v>5501.6158558558554</v>
      </c>
      <c r="AH22" s="10">
        <f t="shared" si="17"/>
        <v>190000</v>
      </c>
      <c r="AI22" s="10">
        <f t="shared" si="18"/>
        <v>1486486.4864864864</v>
      </c>
      <c r="AJ22" s="10">
        <f t="shared" si="19"/>
        <v>28000</v>
      </c>
      <c r="AK22" s="10">
        <f t="shared" si="20"/>
        <v>14324490000.000002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LOOKUP(BE31,$AY$3:$BA$3,AY5:BA5)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</v>
      </c>
      <c r="T23" s="2">
        <f t="shared" si="2"/>
        <v>220000.00000000003</v>
      </c>
      <c r="U23" s="2">
        <f t="shared" si="3"/>
        <v>200000</v>
      </c>
      <c r="V23" s="2">
        <f t="shared" si="4"/>
        <v>200000</v>
      </c>
      <c r="W23" s="2">
        <f t="shared" si="5"/>
        <v>20000</v>
      </c>
      <c r="X23" s="2">
        <f t="shared" si="6"/>
        <v>22000</v>
      </c>
      <c r="Y23" s="2">
        <f t="shared" si="7"/>
        <v>45</v>
      </c>
      <c r="Z23" s="2">
        <f t="shared" si="8"/>
        <v>4500</v>
      </c>
      <c r="AA23" s="2">
        <f t="shared" si="9"/>
        <v>55.000000000000007</v>
      </c>
      <c r="AB23" s="2">
        <f t="shared" si="10"/>
        <v>250</v>
      </c>
      <c r="AC23" s="2">
        <f t="shared" si="11"/>
        <v>25</v>
      </c>
      <c r="AD23" s="2">
        <f t="shared" si="0"/>
        <v>10000</v>
      </c>
      <c r="AE23" s="13">
        <f t="shared" si="14"/>
        <v>99.09744558850177</v>
      </c>
      <c r="AF23" s="10">
        <f t="shared" si="15"/>
        <v>7.5630252100840331E-2</v>
      </c>
      <c r="AG23" s="10">
        <f t="shared" si="16"/>
        <v>4500.8866554621845</v>
      </c>
      <c r="AH23" s="10">
        <f t="shared" si="17"/>
        <v>211000</v>
      </c>
      <c r="AI23" s="10">
        <f t="shared" si="18"/>
        <v>415966.38655462186</v>
      </c>
      <c r="AJ23" s="10">
        <f t="shared" si="19"/>
        <v>31000</v>
      </c>
      <c r="AK23" s="10">
        <f t="shared" si="20"/>
        <v>9274390000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LOOKUP(BF31,$AY$3:$BA$3,AY6:BA6)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</v>
      </c>
      <c r="T24" s="2">
        <f t="shared" si="2"/>
        <v>200000</v>
      </c>
      <c r="U24" s="2">
        <f t="shared" si="3"/>
        <v>220000.00000000003</v>
      </c>
      <c r="V24" s="2">
        <f t="shared" si="4"/>
        <v>220000.00000000003</v>
      </c>
      <c r="W24" s="2">
        <f t="shared" si="5"/>
        <v>18000</v>
      </c>
      <c r="X24" s="2">
        <f t="shared" si="6"/>
        <v>20000</v>
      </c>
      <c r="Y24" s="2">
        <f t="shared" si="7"/>
        <v>45</v>
      </c>
      <c r="Z24" s="2">
        <f t="shared" si="8"/>
        <v>4500</v>
      </c>
      <c r="AA24" s="2">
        <f t="shared" si="9"/>
        <v>55.000000000000007</v>
      </c>
      <c r="AB24" s="2">
        <f t="shared" si="10"/>
        <v>750</v>
      </c>
      <c r="AC24" s="2">
        <f t="shared" si="11"/>
        <v>25</v>
      </c>
      <c r="AD24" s="2">
        <f t="shared" si="0"/>
        <v>10000</v>
      </c>
      <c r="AE24" s="13">
        <f t="shared" si="14"/>
        <v>102.84871763969993</v>
      </c>
      <c r="AF24" s="10">
        <f t="shared" si="15"/>
        <v>0.1</v>
      </c>
      <c r="AG24" s="10">
        <f t="shared" si="16"/>
        <v>4500.8072000000002</v>
      </c>
      <c r="AH24" s="10">
        <f t="shared" si="17"/>
        <v>230000.00000000003</v>
      </c>
      <c r="AI24" s="10">
        <f t="shared" si="18"/>
        <v>1350000</v>
      </c>
      <c r="AJ24" s="10">
        <f t="shared" si="19"/>
        <v>28000</v>
      </c>
      <c r="AK24" s="10">
        <f t="shared" si="20"/>
        <v>15159110000.000004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LOOKUP(BG31,$AY$3:$BA$3,AY7:BA7)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</v>
      </c>
      <c r="T25" s="2">
        <f t="shared" si="2"/>
        <v>220000.00000000003</v>
      </c>
      <c r="U25" s="2">
        <f t="shared" si="3"/>
        <v>180000</v>
      </c>
      <c r="V25" s="2">
        <f t="shared" si="4"/>
        <v>180000</v>
      </c>
      <c r="W25" s="2">
        <f t="shared" si="5"/>
        <v>20000</v>
      </c>
      <c r="X25" s="2">
        <f t="shared" si="6"/>
        <v>22000</v>
      </c>
      <c r="Y25" s="2">
        <f t="shared" si="7"/>
        <v>50</v>
      </c>
      <c r="Z25" s="2">
        <f t="shared" si="8"/>
        <v>5000</v>
      </c>
      <c r="AA25" s="2">
        <f t="shared" si="9"/>
        <v>45</v>
      </c>
      <c r="AB25" s="2">
        <f t="shared" si="10"/>
        <v>250</v>
      </c>
      <c r="AC25" s="2">
        <f t="shared" si="11"/>
        <v>37.5</v>
      </c>
      <c r="AD25" s="2">
        <f t="shared" si="0"/>
        <v>10000</v>
      </c>
      <c r="AE25" s="13">
        <f t="shared" si="14"/>
        <v>103.51272656189067</v>
      </c>
      <c r="AF25" s="10">
        <f t="shared" si="15"/>
        <v>9.90990990990991E-2</v>
      </c>
      <c r="AG25" s="10">
        <f t="shared" si="16"/>
        <v>5000.5919519519521</v>
      </c>
      <c r="AH25" s="10">
        <f t="shared" si="17"/>
        <v>191000</v>
      </c>
      <c r="AI25" s="10">
        <f t="shared" si="18"/>
        <v>495495.4954954955</v>
      </c>
      <c r="AJ25" s="10">
        <f t="shared" si="19"/>
        <v>31000</v>
      </c>
      <c r="AK25" s="10">
        <f t="shared" si="20"/>
        <v>8707100000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LOOKUP(BH31,$AY$3:$BA$3,AY8:BA8)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</v>
      </c>
      <c r="T26" s="2">
        <f t="shared" si="2"/>
        <v>180000</v>
      </c>
      <c r="U26" s="2">
        <f t="shared" si="3"/>
        <v>200000</v>
      </c>
      <c r="V26" s="2">
        <f t="shared" si="4"/>
        <v>200000</v>
      </c>
      <c r="W26" s="2">
        <f t="shared" si="5"/>
        <v>22000</v>
      </c>
      <c r="X26" s="2">
        <f t="shared" si="6"/>
        <v>18000</v>
      </c>
      <c r="Y26" s="2">
        <f t="shared" si="7"/>
        <v>55.000000000000007</v>
      </c>
      <c r="Z26" s="2">
        <f t="shared" si="8"/>
        <v>5500</v>
      </c>
      <c r="AA26" s="2">
        <f t="shared" si="9"/>
        <v>50</v>
      </c>
      <c r="AB26" s="2">
        <f t="shared" si="10"/>
        <v>500</v>
      </c>
      <c r="AC26" s="2">
        <f t="shared" si="11"/>
        <v>12.5</v>
      </c>
      <c r="AD26" s="2">
        <f t="shared" si="0"/>
        <v>10000</v>
      </c>
      <c r="AE26" s="13">
        <f t="shared" si="14"/>
        <v>102.52129630717143</v>
      </c>
      <c r="AF26" s="10">
        <f t="shared" si="15"/>
        <v>7.5630252100840331E-2</v>
      </c>
      <c r="AG26" s="10">
        <f t="shared" si="16"/>
        <v>5501.4533109243694</v>
      </c>
      <c r="AH26" s="10">
        <f t="shared" si="17"/>
        <v>209000</v>
      </c>
      <c r="AI26" s="10">
        <f t="shared" si="18"/>
        <v>831932.77310924372</v>
      </c>
      <c r="AJ26" s="10">
        <f t="shared" si="19"/>
        <v>31000</v>
      </c>
      <c r="AK26" s="10">
        <f t="shared" si="20"/>
        <v>13092200000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LOOKUP(BI31,$AY$3:$BA$3,AY9:BA9)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</v>
      </c>
      <c r="T27" s="2">
        <f t="shared" si="2"/>
        <v>200000</v>
      </c>
      <c r="U27" s="2">
        <f t="shared" si="3"/>
        <v>180000</v>
      </c>
      <c r="V27" s="2">
        <f t="shared" si="4"/>
        <v>200000</v>
      </c>
      <c r="W27" s="2">
        <f t="shared" si="5"/>
        <v>22000</v>
      </c>
      <c r="X27" s="2">
        <f t="shared" si="6"/>
        <v>22000</v>
      </c>
      <c r="Y27" s="2">
        <f t="shared" si="7"/>
        <v>45</v>
      </c>
      <c r="Z27" s="2">
        <f t="shared" si="8"/>
        <v>5500</v>
      </c>
      <c r="AA27" s="2">
        <f t="shared" si="9"/>
        <v>45</v>
      </c>
      <c r="AB27" s="2">
        <f t="shared" si="10"/>
        <v>500</v>
      </c>
      <c r="AC27" s="2">
        <f t="shared" si="11"/>
        <v>25</v>
      </c>
      <c r="AD27" s="2">
        <f t="shared" si="0"/>
        <v>15000</v>
      </c>
      <c r="AE27" s="13">
        <f t="shared" si="14"/>
        <v>104.19097770485048</v>
      </c>
      <c r="AF27" s="10">
        <f t="shared" si="15"/>
        <v>0.10891089108910891</v>
      </c>
      <c r="AG27" s="10">
        <f t="shared" si="16"/>
        <v>5500.5385610561052</v>
      </c>
      <c r="AH27" s="10">
        <f t="shared" si="17"/>
        <v>211000</v>
      </c>
      <c r="AI27" s="10">
        <f t="shared" si="18"/>
        <v>980198.01980198023</v>
      </c>
      <c r="AJ27" s="10">
        <f t="shared" si="19"/>
        <v>33000</v>
      </c>
      <c r="AK27" s="10">
        <f t="shared" si="20"/>
        <v>12463980000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LOOKUP(BJ31,$AY$3:$BA$3,AY10:BA10)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</v>
      </c>
      <c r="T28" s="2">
        <f t="shared" si="2"/>
        <v>220000.00000000003</v>
      </c>
      <c r="U28" s="2">
        <f t="shared" si="3"/>
        <v>200000</v>
      </c>
      <c r="V28" s="2">
        <f t="shared" si="4"/>
        <v>220000.00000000003</v>
      </c>
      <c r="W28" s="2">
        <f t="shared" si="5"/>
        <v>18000</v>
      </c>
      <c r="X28" s="2">
        <f t="shared" si="6"/>
        <v>18000</v>
      </c>
      <c r="Y28" s="2">
        <f t="shared" si="7"/>
        <v>50</v>
      </c>
      <c r="Z28" s="2">
        <f t="shared" si="8"/>
        <v>4500</v>
      </c>
      <c r="AA28" s="2">
        <f t="shared" si="9"/>
        <v>50</v>
      </c>
      <c r="AB28" s="2">
        <f t="shared" si="10"/>
        <v>750</v>
      </c>
      <c r="AC28" s="2">
        <f t="shared" si="11"/>
        <v>37.5</v>
      </c>
      <c r="AD28" s="2">
        <f t="shared" si="0"/>
        <v>15000</v>
      </c>
      <c r="AE28" s="13">
        <f t="shared" si="14"/>
        <v>104.51305808993918</v>
      </c>
      <c r="AF28" s="10">
        <f t="shared" si="15"/>
        <v>8.2568807339449546E-2</v>
      </c>
      <c r="AG28" s="10">
        <f t="shared" si="16"/>
        <v>4500.3940468909277</v>
      </c>
      <c r="AH28" s="10">
        <f t="shared" si="17"/>
        <v>229000.00000000003</v>
      </c>
      <c r="AI28" s="10">
        <f t="shared" si="18"/>
        <v>1238532.1100917431</v>
      </c>
      <c r="AJ28" s="10">
        <f t="shared" si="19"/>
        <v>27000</v>
      </c>
      <c r="AK28" s="10">
        <f t="shared" si="20"/>
        <v>15795800000.000004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LOOKUP(BK31,$AY$3:$BA$3,AY11:BA11)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</v>
      </c>
      <c r="T29" s="2">
        <f t="shared" si="2"/>
        <v>180000</v>
      </c>
      <c r="U29" s="2">
        <f t="shared" si="3"/>
        <v>220000.00000000003</v>
      </c>
      <c r="V29" s="2">
        <f t="shared" si="4"/>
        <v>180000</v>
      </c>
      <c r="W29" s="2">
        <f t="shared" si="5"/>
        <v>20000</v>
      </c>
      <c r="X29" s="2">
        <f t="shared" si="6"/>
        <v>20000</v>
      </c>
      <c r="Y29" s="2">
        <f t="shared" si="7"/>
        <v>55.000000000000007</v>
      </c>
      <c r="Z29" s="2">
        <f t="shared" si="8"/>
        <v>5000</v>
      </c>
      <c r="AA29" s="2">
        <f t="shared" si="9"/>
        <v>55.000000000000007</v>
      </c>
      <c r="AB29" s="2">
        <f t="shared" si="10"/>
        <v>250</v>
      </c>
      <c r="AC29" s="2">
        <f t="shared" si="11"/>
        <v>12.5</v>
      </c>
      <c r="AD29" s="2">
        <f t="shared" si="0"/>
        <v>15000</v>
      </c>
      <c r="AE29" s="13">
        <f t="shared" si="14"/>
        <v>99.860432381714318</v>
      </c>
      <c r="AF29" s="10">
        <f t="shared" si="15"/>
        <v>8.3333333333333329E-2</v>
      </c>
      <c r="AG29" s="10">
        <f t="shared" si="16"/>
        <v>5000.9697777777774</v>
      </c>
      <c r="AH29" s="10">
        <f t="shared" si="17"/>
        <v>190000</v>
      </c>
      <c r="AI29" s="10">
        <f t="shared" si="18"/>
        <v>458333.33333333331</v>
      </c>
      <c r="AJ29" s="10">
        <f t="shared" si="19"/>
        <v>30000</v>
      </c>
      <c r="AK29" s="10">
        <f t="shared" si="20"/>
        <v>8737100000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LOOKUP(BL31,$AY$3:$BA$3,AY12:BA12)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</v>
      </c>
      <c r="T30" s="2">
        <f t="shared" si="2"/>
        <v>200000</v>
      </c>
      <c r="U30" s="2">
        <f t="shared" si="3"/>
        <v>200000</v>
      </c>
      <c r="V30" s="2">
        <f t="shared" si="4"/>
        <v>200000</v>
      </c>
      <c r="W30" s="2">
        <f t="shared" si="5"/>
        <v>18000</v>
      </c>
      <c r="X30" s="2">
        <f t="shared" si="6"/>
        <v>18000</v>
      </c>
      <c r="Y30" s="2">
        <f t="shared" si="7"/>
        <v>55.000000000000007</v>
      </c>
      <c r="Z30" s="2">
        <f t="shared" si="8"/>
        <v>5000</v>
      </c>
      <c r="AA30" s="2">
        <f t="shared" si="9"/>
        <v>55.000000000000007</v>
      </c>
      <c r="AB30" s="2">
        <f t="shared" si="10"/>
        <v>250</v>
      </c>
      <c r="AC30" s="2">
        <f t="shared" si="11"/>
        <v>37.5</v>
      </c>
      <c r="AD30" s="2">
        <f t="shared" si="0"/>
        <v>15000</v>
      </c>
      <c r="AE30" s="13">
        <f t="shared" si="14"/>
        <v>100.56994014705053</v>
      </c>
      <c r="AF30" s="10">
        <f t="shared" si="15"/>
        <v>0.10891089108910891</v>
      </c>
      <c r="AG30" s="10">
        <f t="shared" si="16"/>
        <v>5000.3590407040701</v>
      </c>
      <c r="AH30" s="10">
        <f t="shared" si="17"/>
        <v>209000</v>
      </c>
      <c r="AI30" s="10">
        <f t="shared" si="18"/>
        <v>490099.00990099012</v>
      </c>
      <c r="AJ30" s="10">
        <f t="shared" si="19"/>
        <v>27000</v>
      </c>
      <c r="AK30" s="10">
        <f t="shared" si="20"/>
        <v>8900980000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LOOKUP(BM31,$AY$3:$BA$3,AY13:BA13)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</v>
      </c>
      <c r="T31" s="2">
        <f t="shared" si="2"/>
        <v>220000.00000000003</v>
      </c>
      <c r="U31" s="2">
        <f t="shared" si="3"/>
        <v>220000.00000000003</v>
      </c>
      <c r="V31" s="2">
        <f t="shared" si="4"/>
        <v>220000.00000000003</v>
      </c>
      <c r="W31" s="2">
        <f t="shared" si="5"/>
        <v>20000</v>
      </c>
      <c r="X31" s="2">
        <f t="shared" si="6"/>
        <v>20000</v>
      </c>
      <c r="Y31" s="2">
        <f t="shared" si="7"/>
        <v>45</v>
      </c>
      <c r="Z31" s="2">
        <f t="shared" si="8"/>
        <v>5500</v>
      </c>
      <c r="AA31" s="2">
        <f t="shared" si="9"/>
        <v>45</v>
      </c>
      <c r="AB31" s="2">
        <f t="shared" si="10"/>
        <v>500</v>
      </c>
      <c r="AC31" s="2">
        <f t="shared" si="11"/>
        <v>12.5</v>
      </c>
      <c r="AD31" s="2">
        <f t="shared" si="0"/>
        <v>15000</v>
      </c>
      <c r="AE31" s="13">
        <f t="shared" si="14"/>
        <v>103.93422635085969</v>
      </c>
      <c r="AF31" s="10">
        <f t="shared" si="15"/>
        <v>8.2568807339449546E-2</v>
      </c>
      <c r="AG31" s="10">
        <f t="shared" si="16"/>
        <v>5501.1821406727831</v>
      </c>
      <c r="AH31" s="10">
        <f t="shared" si="17"/>
        <v>230000.00000000003</v>
      </c>
      <c r="AI31" s="10">
        <f t="shared" si="18"/>
        <v>825688.07339449541</v>
      </c>
      <c r="AJ31" s="10">
        <f t="shared" si="19"/>
        <v>30000</v>
      </c>
      <c r="AK31" s="10">
        <f t="shared" si="20"/>
        <v>12761700000.000002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LOOKUP(BN31,$AY$3:$BA$3,AY14:BA14)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27">
        <v>29</v>
      </c>
      <c r="BD31" s="27">
        <v>2</v>
      </c>
      <c r="BE31" s="27">
        <v>1</v>
      </c>
      <c r="BF31" s="27">
        <v>3</v>
      </c>
      <c r="BG31" s="27">
        <v>3</v>
      </c>
      <c r="BH31" s="27">
        <v>3</v>
      </c>
      <c r="BI31" s="27">
        <v>2</v>
      </c>
      <c r="BJ31" s="27">
        <v>2</v>
      </c>
      <c r="BK31" s="27">
        <v>1</v>
      </c>
      <c r="BL31" s="27">
        <v>3</v>
      </c>
      <c r="BM31" s="27">
        <v>1</v>
      </c>
      <c r="BN31" s="27">
        <v>2</v>
      </c>
      <c r="BO31" s="27">
        <v>1</v>
      </c>
      <c r="BP31" s="27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</v>
      </c>
      <c r="T32" s="2">
        <f t="shared" si="2"/>
        <v>180000</v>
      </c>
      <c r="U32" s="2">
        <f t="shared" si="3"/>
        <v>180000</v>
      </c>
      <c r="V32" s="2">
        <f t="shared" si="4"/>
        <v>180000</v>
      </c>
      <c r="W32" s="2">
        <f t="shared" si="5"/>
        <v>22000</v>
      </c>
      <c r="X32" s="2">
        <f t="shared" si="6"/>
        <v>22000</v>
      </c>
      <c r="Y32" s="2">
        <f t="shared" si="7"/>
        <v>50</v>
      </c>
      <c r="Z32" s="2">
        <f t="shared" si="8"/>
        <v>4500</v>
      </c>
      <c r="AA32" s="2">
        <f t="shared" si="9"/>
        <v>50</v>
      </c>
      <c r="AB32" s="2">
        <f t="shared" si="10"/>
        <v>750</v>
      </c>
      <c r="AC32" s="2">
        <f t="shared" si="11"/>
        <v>25</v>
      </c>
      <c r="AD32" s="2">
        <f t="shared" si="0"/>
        <v>15000</v>
      </c>
      <c r="AE32" s="13">
        <f t="shared" si="14"/>
        <v>104.06583909577303</v>
      </c>
      <c r="AF32" s="10">
        <f t="shared" si="15"/>
        <v>8.3333333333333329E-2</v>
      </c>
      <c r="AG32" s="10">
        <f t="shared" si="16"/>
        <v>4500.4848888888891</v>
      </c>
      <c r="AH32" s="10">
        <f t="shared" si="17"/>
        <v>191000</v>
      </c>
      <c r="AI32" s="10">
        <f t="shared" si="18"/>
        <v>1375000</v>
      </c>
      <c r="AJ32" s="10">
        <f t="shared" si="19"/>
        <v>33000</v>
      </c>
      <c r="AK32" s="10">
        <f t="shared" si="20"/>
        <v>14714200000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LOOKUP(BO31,$AY$3:$BA$3,AY15:BA15)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</v>
      </c>
      <c r="T33" s="2">
        <f t="shared" si="2"/>
        <v>220000.00000000003</v>
      </c>
      <c r="U33" s="2">
        <f t="shared" si="3"/>
        <v>220000.00000000003</v>
      </c>
      <c r="V33" s="2">
        <f t="shared" si="4"/>
        <v>200000</v>
      </c>
      <c r="W33" s="2">
        <f t="shared" si="5"/>
        <v>22000</v>
      </c>
      <c r="X33" s="2">
        <f t="shared" si="6"/>
        <v>20000</v>
      </c>
      <c r="Y33" s="2">
        <f t="shared" si="7"/>
        <v>50</v>
      </c>
      <c r="Z33" s="2">
        <f t="shared" si="8"/>
        <v>4500</v>
      </c>
      <c r="AA33" s="2">
        <f t="shared" si="9"/>
        <v>50</v>
      </c>
      <c r="AB33" s="2">
        <f t="shared" si="10"/>
        <v>250</v>
      </c>
      <c r="AC33" s="2">
        <f t="shared" si="11"/>
        <v>12.5</v>
      </c>
      <c r="AD33" s="2">
        <f t="shared" si="0"/>
        <v>15000</v>
      </c>
      <c r="AE33" s="13">
        <f t="shared" si="14"/>
        <v>101.80440925933578</v>
      </c>
      <c r="AF33" s="10">
        <f t="shared" si="15"/>
        <v>0.10891089108910891</v>
      </c>
      <c r="AG33" s="10">
        <f t="shared" si="16"/>
        <v>4501.1837887788779</v>
      </c>
      <c r="AH33" s="10">
        <f t="shared" si="17"/>
        <v>210000</v>
      </c>
      <c r="AI33" s="10">
        <f t="shared" si="18"/>
        <v>490099.00990099012</v>
      </c>
      <c r="AJ33" s="10">
        <f t="shared" si="19"/>
        <v>32000</v>
      </c>
      <c r="AK33" s="10">
        <f t="shared" si="20"/>
        <v>9757100000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LOOKUP(BP31,$AY$3:$BA$3,AY16:BA16)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</v>
      </c>
      <c r="T34" s="2">
        <f t="shared" si="2"/>
        <v>180000</v>
      </c>
      <c r="U34" s="2">
        <f t="shared" si="3"/>
        <v>180000</v>
      </c>
      <c r="V34" s="2">
        <f t="shared" si="4"/>
        <v>220000.00000000003</v>
      </c>
      <c r="W34" s="2">
        <f t="shared" si="5"/>
        <v>18000</v>
      </c>
      <c r="X34" s="2">
        <f t="shared" si="6"/>
        <v>22000</v>
      </c>
      <c r="Y34" s="2">
        <f t="shared" si="7"/>
        <v>55.000000000000007</v>
      </c>
      <c r="Z34" s="2">
        <f t="shared" si="8"/>
        <v>5000</v>
      </c>
      <c r="AA34" s="2">
        <f t="shared" si="9"/>
        <v>55.000000000000007</v>
      </c>
      <c r="AB34" s="2">
        <f t="shared" si="10"/>
        <v>500</v>
      </c>
      <c r="AC34" s="2">
        <f t="shared" si="11"/>
        <v>25</v>
      </c>
      <c r="AD34" s="2">
        <f t="shared" si="0"/>
        <v>15000</v>
      </c>
      <c r="AE34" s="13">
        <f t="shared" si="14"/>
        <v>101.41584800795243</v>
      </c>
      <c r="AF34" s="10">
        <f t="shared" si="15"/>
        <v>8.2568807339449546E-2</v>
      </c>
      <c r="AG34" s="10">
        <f t="shared" si="16"/>
        <v>5000.484403669725</v>
      </c>
      <c r="AH34" s="10">
        <f t="shared" si="17"/>
        <v>231000.00000000003</v>
      </c>
      <c r="AI34" s="10">
        <f t="shared" si="18"/>
        <v>825688.07339449541</v>
      </c>
      <c r="AJ34" s="10">
        <f t="shared" si="19"/>
        <v>29000</v>
      </c>
      <c r="AK34" s="10">
        <f t="shared" si="20"/>
        <v>13863300000.000004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</v>
      </c>
      <c r="T35" s="2">
        <f t="shared" si="2"/>
        <v>200000</v>
      </c>
      <c r="U35" s="2">
        <f t="shared" si="3"/>
        <v>200000</v>
      </c>
      <c r="V35" s="2">
        <f t="shared" si="4"/>
        <v>180000</v>
      </c>
      <c r="W35" s="2">
        <f t="shared" si="5"/>
        <v>20000</v>
      </c>
      <c r="X35" s="2">
        <f t="shared" si="6"/>
        <v>18000</v>
      </c>
      <c r="Y35" s="2">
        <f t="shared" si="7"/>
        <v>45</v>
      </c>
      <c r="Z35" s="2">
        <f t="shared" si="8"/>
        <v>5500</v>
      </c>
      <c r="AA35" s="2">
        <f t="shared" si="9"/>
        <v>45</v>
      </c>
      <c r="AB35" s="2">
        <f t="shared" si="10"/>
        <v>750</v>
      </c>
      <c r="AC35" s="2">
        <f t="shared" si="11"/>
        <v>37.5</v>
      </c>
      <c r="AD35" s="2">
        <f t="shared" si="0"/>
        <v>15000</v>
      </c>
      <c r="AE35" s="13">
        <f t="shared" si="14"/>
        <v>104.9739712410893</v>
      </c>
      <c r="AF35" s="10">
        <f t="shared" si="15"/>
        <v>8.3333333333333329E-2</v>
      </c>
      <c r="AG35" s="10">
        <f t="shared" si="16"/>
        <v>5500.3588148148147</v>
      </c>
      <c r="AH35" s="10">
        <f t="shared" si="17"/>
        <v>189000</v>
      </c>
      <c r="AI35" s="10">
        <f t="shared" si="18"/>
        <v>1375000</v>
      </c>
      <c r="AJ35" s="10">
        <f t="shared" si="19"/>
        <v>29000</v>
      </c>
      <c r="AK35" s="10">
        <f t="shared" si="20"/>
        <v>12848310000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</v>
      </c>
      <c r="T36" s="2">
        <f t="shared" si="2"/>
        <v>180000</v>
      </c>
      <c r="U36" s="2">
        <f t="shared" si="3"/>
        <v>200000</v>
      </c>
      <c r="V36" s="2">
        <f t="shared" si="4"/>
        <v>220000.00000000003</v>
      </c>
      <c r="W36" s="2">
        <f t="shared" si="5"/>
        <v>20000</v>
      </c>
      <c r="X36" s="2">
        <f t="shared" si="6"/>
        <v>22000</v>
      </c>
      <c r="Y36" s="2">
        <f t="shared" si="7"/>
        <v>45</v>
      </c>
      <c r="Z36" s="2">
        <f t="shared" si="8"/>
        <v>5000</v>
      </c>
      <c r="AA36" s="2">
        <f t="shared" si="9"/>
        <v>50</v>
      </c>
      <c r="AB36" s="2">
        <f t="shared" si="10"/>
        <v>750</v>
      </c>
      <c r="AC36" s="2">
        <f t="shared" si="11"/>
        <v>12.5</v>
      </c>
      <c r="AD36" s="2">
        <f t="shared" si="0"/>
        <v>15000</v>
      </c>
      <c r="AE36" s="13">
        <f t="shared" si="14"/>
        <v>104.02429159263123</v>
      </c>
      <c r="AF36" s="10">
        <f t="shared" si="15"/>
        <v>0.10891089108910891</v>
      </c>
      <c r="AG36" s="10">
        <f t="shared" si="16"/>
        <v>5000.9704554455448</v>
      </c>
      <c r="AH36" s="10">
        <f t="shared" si="17"/>
        <v>231000.00000000003</v>
      </c>
      <c r="AI36" s="10">
        <f t="shared" si="18"/>
        <v>1470297.0297029703</v>
      </c>
      <c r="AJ36" s="10">
        <f t="shared" si="19"/>
        <v>31000</v>
      </c>
      <c r="AK36" s="10">
        <f t="shared" si="20"/>
        <v>16015290000.000004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</v>
      </c>
      <c r="T37" s="2">
        <f t="shared" si="2"/>
        <v>200000</v>
      </c>
      <c r="U37" s="2">
        <f t="shared" si="3"/>
        <v>220000.00000000003</v>
      </c>
      <c r="V37" s="2">
        <f t="shared" si="4"/>
        <v>180000</v>
      </c>
      <c r="W37" s="2">
        <f t="shared" si="5"/>
        <v>22000</v>
      </c>
      <c r="X37" s="2">
        <f t="shared" si="6"/>
        <v>18000</v>
      </c>
      <c r="Y37" s="2">
        <f t="shared" si="7"/>
        <v>50</v>
      </c>
      <c r="Z37" s="2">
        <f t="shared" si="8"/>
        <v>5500</v>
      </c>
      <c r="AA37" s="2">
        <f t="shared" si="9"/>
        <v>55.000000000000007</v>
      </c>
      <c r="AB37" s="2">
        <f t="shared" si="10"/>
        <v>250</v>
      </c>
      <c r="AC37" s="2">
        <f t="shared" si="11"/>
        <v>25</v>
      </c>
      <c r="AD37" s="2">
        <f t="shared" si="0"/>
        <v>15000</v>
      </c>
      <c r="AE37" s="13">
        <f t="shared" si="14"/>
        <v>98.892510259163856</v>
      </c>
      <c r="AF37" s="10">
        <f t="shared" si="15"/>
        <v>8.2568807339449546E-2</v>
      </c>
      <c r="AG37" s="10">
        <f t="shared" si="16"/>
        <v>5500.5377370030583</v>
      </c>
      <c r="AH37" s="10">
        <f t="shared" si="17"/>
        <v>189000</v>
      </c>
      <c r="AI37" s="10">
        <f t="shared" si="18"/>
        <v>412844.03669724771</v>
      </c>
      <c r="AJ37" s="10">
        <f t="shared" si="19"/>
        <v>31000</v>
      </c>
      <c r="AK37" s="10">
        <f t="shared" si="20"/>
        <v>8620000000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</v>
      </c>
      <c r="T38" s="2">
        <f t="shared" si="2"/>
        <v>220000.00000000003</v>
      </c>
      <c r="U38" s="2">
        <f t="shared" si="3"/>
        <v>180000</v>
      </c>
      <c r="V38" s="2">
        <f t="shared" si="4"/>
        <v>200000</v>
      </c>
      <c r="W38" s="2">
        <f t="shared" si="5"/>
        <v>18000</v>
      </c>
      <c r="X38" s="2">
        <f t="shared" si="6"/>
        <v>20000</v>
      </c>
      <c r="Y38" s="2">
        <f t="shared" si="7"/>
        <v>55.000000000000007</v>
      </c>
      <c r="Z38" s="2">
        <f t="shared" si="8"/>
        <v>4500</v>
      </c>
      <c r="AA38" s="2">
        <f t="shared" si="9"/>
        <v>45</v>
      </c>
      <c r="AB38" s="2">
        <f t="shared" si="10"/>
        <v>500</v>
      </c>
      <c r="AC38" s="2">
        <f t="shared" si="11"/>
        <v>37.5</v>
      </c>
      <c r="AD38" s="2">
        <f t="shared" si="0"/>
        <v>15000</v>
      </c>
      <c r="AE38" s="13">
        <f t="shared" si="14"/>
        <v>105.96740927334184</v>
      </c>
      <c r="AF38" s="10">
        <f t="shared" si="15"/>
        <v>8.3333333333333329E-2</v>
      </c>
      <c r="AG38" s="10">
        <f t="shared" si="16"/>
        <v>4500.3943703703708</v>
      </c>
      <c r="AH38" s="10">
        <f t="shared" si="17"/>
        <v>210000</v>
      </c>
      <c r="AI38" s="10">
        <f t="shared" si="18"/>
        <v>916666.66666666663</v>
      </c>
      <c r="AJ38" s="10">
        <f t="shared" si="19"/>
        <v>28000</v>
      </c>
      <c r="AK38" s="10">
        <f t="shared" si="20"/>
        <v>12438090000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102.88284121817287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</v>
      </c>
      <c r="T3" s="2">
        <f>LOOKUP(D3,$AY$20:$BA$20,$AY$23:$BA$23)</f>
        <v>1800</v>
      </c>
      <c r="U3" s="2">
        <f>LOOKUP(E3,$AY$20:$BA$20,$AY$24:$BA$24)</f>
        <v>1800</v>
      </c>
      <c r="V3" s="2">
        <f>LOOKUP(F3,$AY$20:$BA$20,$AY$25:$BA$25)</f>
        <v>1800</v>
      </c>
      <c r="W3" s="2">
        <f>LOOKUP(G3,$AY$20:$BA$20,$AY$26:$BA$26)</f>
        <v>180000</v>
      </c>
      <c r="X3" s="2">
        <f>LOOKUP(H3,$AY$20:$BA$20,$AY$27:$BA$27)</f>
        <v>180000</v>
      </c>
      <c r="Y3" s="2">
        <f>LOOKUP(I3,$AY$20:$BA$20,$AY$28:$BA$28)</f>
        <v>450</v>
      </c>
      <c r="Z3" s="2">
        <f>LOOKUP(J3,$AY$20:$BA$20,$AY$29:$BA$29)</f>
        <v>45</v>
      </c>
      <c r="AA3" s="2">
        <f>LOOKUP(K3,$AY$20:$BA$20,$AY$30:$BA$30)</f>
        <v>450</v>
      </c>
      <c r="AB3" s="2">
        <f>LOOKUP(L3,$AY$20:$BA$20,$AY$31:$BA$31)</f>
        <v>5000</v>
      </c>
      <c r="AC3" s="2">
        <f>LOOKUP(M3,$AY$20:$BA$20,$AY$32:$BA$32)</f>
        <v>250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574.51233400892681</v>
      </c>
      <c r="AF3" s="10">
        <f>S3/(R3+S3)</f>
        <v>9.0909090909090912E-2</v>
      </c>
      <c r="AG3" s="10">
        <f>(((R3*S3)/(R3+S3)+T3)/AC3/AD3)+Z3</f>
        <v>45.014530909090908</v>
      </c>
      <c r="AH3" s="10">
        <f>V3+X3*0.5</f>
        <v>91800</v>
      </c>
      <c r="AI3" s="10">
        <f>(R3*S3)*AB3/(R3+S3)</f>
        <v>81818181.818181813</v>
      </c>
      <c r="AJ3" s="10">
        <f>W3+X3*0.5</f>
        <v>270000</v>
      </c>
      <c r="AK3" s="10">
        <f>(AH3+AJ3)*(1+AB3)*Y3+AH3*AJ3</f>
        <v>838998810000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</v>
      </c>
      <c r="Z4" s="2">
        <f t="shared" ref="Z4:Z38" si="8">LOOKUP(J4,$AY$20:$BA$20,$AY$29:$BA$29)</f>
        <v>50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500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637.94420346401364</v>
      </c>
      <c r="AF4" s="10">
        <f>S4/(R4+S4)</f>
        <v>9.0909090909090912E-2</v>
      </c>
      <c r="AG4" s="10">
        <f>(((R4*S4)/(R4+S4)+T4)/AC4/AD4)+Z4</f>
        <v>50.008072727272726</v>
      </c>
      <c r="AH4" s="10">
        <f>V4+X4*0.5</f>
        <v>102000</v>
      </c>
      <c r="AI4" s="10">
        <f>(R4*S4)*AB4/(R4+S4)</f>
        <v>181818181.81818181</v>
      </c>
      <c r="AJ4" s="10">
        <f>W4+X4*0.5</f>
        <v>300000</v>
      </c>
      <c r="AK4" s="10">
        <f>(AH4+AJ4)*(1+AB4)*Y4+AH4*AJ4</f>
        <v>2040801000000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14637559.328708345</v>
      </c>
      <c r="AQ4" s="22">
        <f>AP4/AO4</f>
        <v>14637559.328708345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</v>
      </c>
      <c r="T5" s="2">
        <f t="shared" si="2"/>
        <v>2200</v>
      </c>
      <c r="U5" s="2">
        <f t="shared" si="3"/>
        <v>2200</v>
      </c>
      <c r="V5" s="2">
        <f t="shared" si="4"/>
        <v>2200</v>
      </c>
      <c r="W5" s="2">
        <f t="shared" si="5"/>
        <v>220000.00000000003</v>
      </c>
      <c r="X5" s="2">
        <f t="shared" si="6"/>
        <v>220000.00000000003</v>
      </c>
      <c r="Y5" s="2">
        <f t="shared" si="7"/>
        <v>550</v>
      </c>
      <c r="Z5" s="2">
        <f t="shared" si="8"/>
        <v>55.000000000000007</v>
      </c>
      <c r="AA5" s="2">
        <f t="shared" si="9"/>
        <v>550</v>
      </c>
      <c r="AB5" s="2">
        <f t="shared" si="10"/>
        <v>15000</v>
      </c>
      <c r="AC5" s="2">
        <f t="shared" si="11"/>
        <v>750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701.00371441389836</v>
      </c>
      <c r="AF5" s="10">
        <f t="shared" ref="AF5:AF38" si="15">S5/(R5+S5)</f>
        <v>9.0909090909090898E-2</v>
      </c>
      <c r="AG5" s="10">
        <f t="shared" ref="AG5:AG38" si="16">(((R5*S5)/(R5+S5)+T5)/AC5/AD5)+Z5</f>
        <v>55.00592000000001</v>
      </c>
      <c r="AH5" s="10">
        <f t="shared" ref="AH5:AH38" si="17">V5+X5*0.5</f>
        <v>112200.00000000001</v>
      </c>
      <c r="AI5" s="10">
        <f t="shared" ref="AI5:AI38" si="18">(R5*S5)*AB5/(R5+S5)</f>
        <v>300000000</v>
      </c>
      <c r="AJ5" s="10">
        <f t="shared" ref="AJ5:AJ38" si="19">W5+X5*0.5</f>
        <v>330000.00000000006</v>
      </c>
      <c r="AK5" s="10">
        <f t="shared" ref="AK5:AK38" si="20">(AH5+AJ5)*(1+AB5)*Y5+AH5*AJ5</f>
        <v>3685419210000.0005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93147.629117235541</v>
      </c>
      <c r="AQ5" s="25">
        <f>AP5/AO5</f>
        <v>2661.3608319210157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</v>
      </c>
      <c r="T6" s="2">
        <f t="shared" si="2"/>
        <v>1800</v>
      </c>
      <c r="U6" s="2">
        <f t="shared" si="3"/>
        <v>1800</v>
      </c>
      <c r="V6" s="2">
        <f t="shared" si="4"/>
        <v>2000</v>
      </c>
      <c r="W6" s="2">
        <f t="shared" si="5"/>
        <v>200000</v>
      </c>
      <c r="X6" s="2">
        <f t="shared" si="6"/>
        <v>200000</v>
      </c>
      <c r="Y6" s="2">
        <f t="shared" si="7"/>
        <v>500</v>
      </c>
      <c r="Z6" s="2">
        <f t="shared" si="8"/>
        <v>55.000000000000007</v>
      </c>
      <c r="AA6" s="2">
        <f t="shared" si="9"/>
        <v>550</v>
      </c>
      <c r="AB6" s="2">
        <f t="shared" si="10"/>
        <v>15000</v>
      </c>
      <c r="AC6" s="2">
        <f t="shared" si="11"/>
        <v>750</v>
      </c>
      <c r="AD6" s="2">
        <f t="shared" si="0"/>
        <v>5000</v>
      </c>
      <c r="AE6" s="13">
        <f t="shared" si="14"/>
        <v>633.92613464070223</v>
      </c>
      <c r="AF6" s="10">
        <f t="shared" si="15"/>
        <v>9.0909090909090912E-2</v>
      </c>
      <c r="AG6" s="10">
        <f t="shared" si="16"/>
        <v>55.004843636363645</v>
      </c>
      <c r="AH6" s="10">
        <f t="shared" si="17"/>
        <v>102000</v>
      </c>
      <c r="AI6" s="10">
        <f t="shared" si="18"/>
        <v>245454545.45454547</v>
      </c>
      <c r="AJ6" s="10">
        <f t="shared" si="19"/>
        <v>300000</v>
      </c>
      <c r="AK6" s="10">
        <f t="shared" si="20"/>
        <v>3045801000000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14730706.957825581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</v>
      </c>
      <c r="T7" s="2">
        <f t="shared" si="2"/>
        <v>2000</v>
      </c>
      <c r="U7" s="2">
        <f t="shared" si="3"/>
        <v>2000</v>
      </c>
      <c r="V7" s="2">
        <f t="shared" si="4"/>
        <v>2200</v>
      </c>
      <c r="W7" s="2">
        <f t="shared" si="5"/>
        <v>220000.00000000003</v>
      </c>
      <c r="X7" s="2">
        <f t="shared" si="6"/>
        <v>220000.00000000003</v>
      </c>
      <c r="Y7" s="2">
        <f t="shared" si="7"/>
        <v>550</v>
      </c>
      <c r="Z7" s="2">
        <f t="shared" si="8"/>
        <v>45</v>
      </c>
      <c r="AA7" s="2">
        <f t="shared" si="9"/>
        <v>450</v>
      </c>
      <c r="AB7" s="2">
        <f t="shared" si="10"/>
        <v>5000</v>
      </c>
      <c r="AC7" s="2">
        <f t="shared" si="11"/>
        <v>250</v>
      </c>
      <c r="AD7" s="2">
        <f t="shared" si="0"/>
        <v>5000</v>
      </c>
      <c r="AE7" s="13">
        <f t="shared" si="14"/>
        <v>698.40984741226862</v>
      </c>
      <c r="AF7" s="10">
        <f t="shared" si="15"/>
        <v>9.0909090909090912E-2</v>
      </c>
      <c r="AG7" s="10">
        <f t="shared" si="16"/>
        <v>45.016145454545452</v>
      </c>
      <c r="AH7" s="10">
        <f t="shared" si="17"/>
        <v>112200.00000000001</v>
      </c>
      <c r="AI7" s="10">
        <f t="shared" si="18"/>
        <v>90909090.909090906</v>
      </c>
      <c r="AJ7" s="10">
        <f t="shared" si="19"/>
        <v>330000.00000000006</v>
      </c>
      <c r="AK7" s="10">
        <f t="shared" si="20"/>
        <v>1253319210000.0002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</v>
      </c>
      <c r="T8" s="2">
        <f t="shared" si="2"/>
        <v>2200</v>
      </c>
      <c r="U8" s="2">
        <f t="shared" si="3"/>
        <v>2200</v>
      </c>
      <c r="V8" s="2">
        <f t="shared" si="4"/>
        <v>1800</v>
      </c>
      <c r="W8" s="2">
        <f t="shared" si="5"/>
        <v>180000</v>
      </c>
      <c r="X8" s="2">
        <f t="shared" si="6"/>
        <v>180000</v>
      </c>
      <c r="Y8" s="2">
        <f t="shared" si="7"/>
        <v>450</v>
      </c>
      <c r="Z8" s="2">
        <f t="shared" si="8"/>
        <v>50</v>
      </c>
      <c r="AA8" s="2">
        <f t="shared" si="9"/>
        <v>500</v>
      </c>
      <c r="AB8" s="2">
        <f t="shared" si="10"/>
        <v>10000</v>
      </c>
      <c r="AC8" s="2">
        <f t="shared" si="11"/>
        <v>500</v>
      </c>
      <c r="AD8" s="2">
        <f t="shared" si="0"/>
        <v>5000</v>
      </c>
      <c r="AE8" s="13">
        <f t="shared" si="14"/>
        <v>579.45348272395483</v>
      </c>
      <c r="AF8" s="10">
        <f t="shared" si="15"/>
        <v>9.0909090909090898E-2</v>
      </c>
      <c r="AG8" s="10">
        <f t="shared" si="16"/>
        <v>50.008879999999998</v>
      </c>
      <c r="AH8" s="10">
        <f t="shared" si="17"/>
        <v>91800</v>
      </c>
      <c r="AI8" s="10">
        <f t="shared" si="18"/>
        <v>200000000</v>
      </c>
      <c r="AJ8" s="10">
        <f t="shared" si="19"/>
        <v>270000</v>
      </c>
      <c r="AK8" s="10">
        <f t="shared" si="20"/>
        <v>1653048810000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</v>
      </c>
      <c r="T9" s="2">
        <f t="shared" si="2"/>
        <v>2000</v>
      </c>
      <c r="U9" s="2">
        <f t="shared" si="3"/>
        <v>2200</v>
      </c>
      <c r="V9" s="2">
        <f t="shared" si="4"/>
        <v>1800</v>
      </c>
      <c r="W9" s="2">
        <f t="shared" si="5"/>
        <v>200000</v>
      </c>
      <c r="X9" s="2">
        <f t="shared" si="6"/>
        <v>220000.00000000003</v>
      </c>
      <c r="Y9" s="2">
        <f t="shared" si="7"/>
        <v>550</v>
      </c>
      <c r="Z9" s="2">
        <f t="shared" si="8"/>
        <v>45</v>
      </c>
      <c r="AA9" s="2">
        <f t="shared" si="9"/>
        <v>500</v>
      </c>
      <c r="AB9" s="2">
        <f t="shared" si="10"/>
        <v>10000</v>
      </c>
      <c r="AC9" s="2">
        <f t="shared" si="11"/>
        <v>750</v>
      </c>
      <c r="AD9" s="2">
        <f t="shared" si="0"/>
        <v>5000</v>
      </c>
      <c r="AE9" s="13">
        <f t="shared" si="14"/>
        <v>705.25225308421045</v>
      </c>
      <c r="AF9" s="10">
        <f t="shared" si="15"/>
        <v>9.0909090909090912E-2</v>
      </c>
      <c r="AG9" s="10">
        <f t="shared" si="16"/>
        <v>45.004896969696972</v>
      </c>
      <c r="AH9" s="10">
        <f t="shared" si="17"/>
        <v>111800.00000000001</v>
      </c>
      <c r="AI9" s="10">
        <f t="shared" si="18"/>
        <v>163636363.63636363</v>
      </c>
      <c r="AJ9" s="10">
        <f t="shared" si="19"/>
        <v>310000</v>
      </c>
      <c r="AK9" s="10">
        <f t="shared" si="20"/>
        <v>2354789990000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</v>
      </c>
      <c r="T10" s="2">
        <f t="shared" si="2"/>
        <v>2200</v>
      </c>
      <c r="U10" s="2">
        <f t="shared" si="3"/>
        <v>1800</v>
      </c>
      <c r="V10" s="2">
        <f t="shared" si="4"/>
        <v>2000</v>
      </c>
      <c r="W10" s="2">
        <f t="shared" si="5"/>
        <v>220000.00000000003</v>
      </c>
      <c r="X10" s="2">
        <f t="shared" si="6"/>
        <v>180000</v>
      </c>
      <c r="Y10" s="2">
        <f t="shared" si="7"/>
        <v>450</v>
      </c>
      <c r="Z10" s="2">
        <f t="shared" si="8"/>
        <v>50</v>
      </c>
      <c r="AA10" s="2">
        <f t="shared" si="9"/>
        <v>550</v>
      </c>
      <c r="AB10" s="2">
        <f t="shared" si="10"/>
        <v>15000</v>
      </c>
      <c r="AC10" s="2">
        <f t="shared" si="11"/>
        <v>250</v>
      </c>
      <c r="AD10" s="2">
        <f t="shared" si="0"/>
        <v>5000</v>
      </c>
      <c r="AE10" s="13">
        <f t="shared" si="14"/>
        <v>559.57610596783866</v>
      </c>
      <c r="AF10" s="10">
        <f t="shared" si="15"/>
        <v>9.0909090909090912E-2</v>
      </c>
      <c r="AG10" s="10">
        <f t="shared" si="16"/>
        <v>50.016305454545453</v>
      </c>
      <c r="AH10" s="10">
        <f t="shared" si="17"/>
        <v>92000</v>
      </c>
      <c r="AI10" s="10">
        <f t="shared" si="18"/>
        <v>272727272.72727275</v>
      </c>
      <c r="AJ10" s="10">
        <f t="shared" si="19"/>
        <v>310000</v>
      </c>
      <c r="AK10" s="10">
        <f t="shared" si="20"/>
        <v>2742200900000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</v>
      </c>
      <c r="T11" s="2">
        <f t="shared" si="2"/>
        <v>1800</v>
      </c>
      <c r="U11" s="2">
        <f t="shared" si="3"/>
        <v>2000</v>
      </c>
      <c r="V11" s="2">
        <f t="shared" si="4"/>
        <v>2200</v>
      </c>
      <c r="W11" s="2">
        <f t="shared" si="5"/>
        <v>180000</v>
      </c>
      <c r="X11" s="2">
        <f t="shared" si="6"/>
        <v>200000</v>
      </c>
      <c r="Y11" s="2">
        <f t="shared" si="7"/>
        <v>500</v>
      </c>
      <c r="Z11" s="2">
        <f t="shared" si="8"/>
        <v>55.000000000000007</v>
      </c>
      <c r="AA11" s="2">
        <f t="shared" si="9"/>
        <v>450</v>
      </c>
      <c r="AB11" s="2">
        <f t="shared" si="10"/>
        <v>5000</v>
      </c>
      <c r="AC11" s="2">
        <f t="shared" si="11"/>
        <v>500</v>
      </c>
      <c r="AD11" s="2">
        <f t="shared" si="0"/>
        <v>5000</v>
      </c>
      <c r="AE11" s="13">
        <f t="shared" si="14"/>
        <v>650.68131606298084</v>
      </c>
      <c r="AF11" s="10">
        <f t="shared" si="15"/>
        <v>9.0909090909090898E-2</v>
      </c>
      <c r="AG11" s="10">
        <f t="shared" si="16"/>
        <v>55.008720000000004</v>
      </c>
      <c r="AH11" s="10">
        <f t="shared" si="17"/>
        <v>102200</v>
      </c>
      <c r="AI11" s="10">
        <f t="shared" si="18"/>
        <v>100000000</v>
      </c>
      <c r="AJ11" s="10">
        <f t="shared" si="19"/>
        <v>280000</v>
      </c>
      <c r="AK11" s="10">
        <f t="shared" si="20"/>
        <v>984307100000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</v>
      </c>
      <c r="T12" s="2">
        <f t="shared" si="2"/>
        <v>2200</v>
      </c>
      <c r="U12" s="2">
        <f t="shared" si="3"/>
        <v>2000</v>
      </c>
      <c r="V12" s="2">
        <f t="shared" si="4"/>
        <v>1800</v>
      </c>
      <c r="W12" s="2">
        <f t="shared" si="5"/>
        <v>220000.00000000003</v>
      </c>
      <c r="X12" s="2">
        <f t="shared" si="6"/>
        <v>200000</v>
      </c>
      <c r="Y12" s="2">
        <f t="shared" si="7"/>
        <v>550</v>
      </c>
      <c r="Z12" s="2">
        <f t="shared" si="8"/>
        <v>50</v>
      </c>
      <c r="AA12" s="2">
        <f t="shared" si="9"/>
        <v>450</v>
      </c>
      <c r="AB12" s="2">
        <f t="shared" si="10"/>
        <v>15000</v>
      </c>
      <c r="AC12" s="2">
        <f t="shared" si="11"/>
        <v>500</v>
      </c>
      <c r="AD12" s="2">
        <f t="shared" si="0"/>
        <v>5000</v>
      </c>
      <c r="AE12" s="13">
        <f t="shared" si="14"/>
        <v>683.31100985001069</v>
      </c>
      <c r="AF12" s="10">
        <f t="shared" si="15"/>
        <v>9.0909090909090912E-2</v>
      </c>
      <c r="AG12" s="10">
        <f t="shared" si="16"/>
        <v>50.007425454545455</v>
      </c>
      <c r="AH12" s="10">
        <f t="shared" si="17"/>
        <v>101800</v>
      </c>
      <c r="AI12" s="10">
        <f t="shared" si="18"/>
        <v>245454545.45454547</v>
      </c>
      <c r="AJ12" s="10">
        <f t="shared" si="19"/>
        <v>320000</v>
      </c>
      <c r="AK12" s="10">
        <f t="shared" si="20"/>
        <v>3512657990000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</v>
      </c>
      <c r="T13" s="2">
        <f t="shared" si="2"/>
        <v>1800</v>
      </c>
      <c r="U13" s="2">
        <f t="shared" si="3"/>
        <v>2200</v>
      </c>
      <c r="V13" s="2">
        <f t="shared" si="4"/>
        <v>2000</v>
      </c>
      <c r="W13" s="2">
        <f t="shared" si="5"/>
        <v>180000</v>
      </c>
      <c r="X13" s="2">
        <f t="shared" si="6"/>
        <v>220000.00000000003</v>
      </c>
      <c r="Y13" s="2">
        <f t="shared" si="7"/>
        <v>450</v>
      </c>
      <c r="Z13" s="2">
        <f t="shared" si="8"/>
        <v>55.000000000000007</v>
      </c>
      <c r="AA13" s="2">
        <f t="shared" si="9"/>
        <v>500</v>
      </c>
      <c r="AB13" s="2">
        <f t="shared" si="10"/>
        <v>5000</v>
      </c>
      <c r="AC13" s="2">
        <f t="shared" si="11"/>
        <v>750</v>
      </c>
      <c r="AD13" s="2">
        <f t="shared" si="0"/>
        <v>5000</v>
      </c>
      <c r="AE13" s="13">
        <f t="shared" si="14"/>
        <v>594.76397708434422</v>
      </c>
      <c r="AF13" s="10">
        <f t="shared" si="15"/>
        <v>9.0909090909090912E-2</v>
      </c>
      <c r="AG13" s="10">
        <f t="shared" si="16"/>
        <v>55.005328484848491</v>
      </c>
      <c r="AH13" s="10">
        <f t="shared" si="17"/>
        <v>112000.00000000001</v>
      </c>
      <c r="AI13" s="10">
        <f t="shared" si="18"/>
        <v>90909090.909090906</v>
      </c>
      <c r="AJ13" s="10">
        <f t="shared" si="19"/>
        <v>290000</v>
      </c>
      <c r="AK13" s="10">
        <f t="shared" si="20"/>
        <v>937160900000</v>
      </c>
      <c r="AL13" s="10">
        <f t="shared" si="21"/>
        <v>450.6</v>
      </c>
      <c r="AM13" s="12"/>
      <c r="AN13" s="26" t="s">
        <v>53</v>
      </c>
      <c r="AO13" s="12">
        <f>10*LOG((AP4-AQ5)/AO6/AQ5)</f>
        <v>21.839834372396112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</v>
      </c>
      <c r="T14" s="2">
        <f t="shared" si="2"/>
        <v>2000</v>
      </c>
      <c r="U14" s="2">
        <f t="shared" si="3"/>
        <v>1800</v>
      </c>
      <c r="V14" s="2">
        <f t="shared" si="4"/>
        <v>2200</v>
      </c>
      <c r="W14" s="2">
        <f t="shared" si="5"/>
        <v>200000</v>
      </c>
      <c r="X14" s="2">
        <f t="shared" si="6"/>
        <v>180000</v>
      </c>
      <c r="Y14" s="2">
        <f t="shared" si="7"/>
        <v>500</v>
      </c>
      <c r="Z14" s="2">
        <f t="shared" si="8"/>
        <v>45</v>
      </c>
      <c r="AA14" s="2">
        <f t="shared" si="9"/>
        <v>550</v>
      </c>
      <c r="AB14" s="2">
        <f t="shared" si="10"/>
        <v>10000</v>
      </c>
      <c r="AC14" s="2">
        <f t="shared" si="11"/>
        <v>250</v>
      </c>
      <c r="AD14" s="2">
        <f t="shared" si="0"/>
        <v>5000</v>
      </c>
      <c r="AE14" s="13">
        <f t="shared" si="14"/>
        <v>631.67193668898778</v>
      </c>
      <c r="AF14" s="10">
        <f t="shared" si="15"/>
        <v>9.0909090909090898E-2</v>
      </c>
      <c r="AG14" s="10">
        <f t="shared" si="16"/>
        <v>45.017600000000002</v>
      </c>
      <c r="AH14" s="10">
        <f t="shared" si="17"/>
        <v>92200</v>
      </c>
      <c r="AI14" s="10">
        <f t="shared" si="18"/>
        <v>200000000</v>
      </c>
      <c r="AJ14" s="10">
        <f t="shared" si="19"/>
        <v>290000</v>
      </c>
      <c r="AK14" s="10">
        <f t="shared" si="20"/>
        <v>1937929100000</v>
      </c>
      <c r="AL14" s="10">
        <f t="shared" si="21"/>
        <v>500.6</v>
      </c>
      <c r="AM14" s="12"/>
      <c r="AN14" s="26" t="s">
        <v>54</v>
      </c>
      <c r="AO14" s="12">
        <f>10*LOG((AP4-AQ5)/AO6)</f>
        <v>56.090871981827277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</v>
      </c>
      <c r="T15" s="2">
        <f t="shared" si="2"/>
        <v>2200</v>
      </c>
      <c r="U15" s="2">
        <f t="shared" si="3"/>
        <v>1800</v>
      </c>
      <c r="V15" s="2">
        <f t="shared" si="4"/>
        <v>2200</v>
      </c>
      <c r="W15" s="2">
        <f t="shared" si="5"/>
        <v>200000</v>
      </c>
      <c r="X15" s="2">
        <f t="shared" si="6"/>
        <v>180000</v>
      </c>
      <c r="Y15" s="2">
        <f t="shared" si="7"/>
        <v>550</v>
      </c>
      <c r="Z15" s="2">
        <f t="shared" si="8"/>
        <v>55.000000000000007</v>
      </c>
      <c r="AA15" s="2">
        <f t="shared" si="9"/>
        <v>500</v>
      </c>
      <c r="AB15" s="2">
        <f t="shared" si="10"/>
        <v>5000</v>
      </c>
      <c r="AC15" s="2">
        <f t="shared" si="11"/>
        <v>500</v>
      </c>
      <c r="AD15" s="2">
        <f t="shared" si="0"/>
        <v>10000</v>
      </c>
      <c r="AE15" s="13">
        <f t="shared" si="14"/>
        <v>685.52781262221015</v>
      </c>
      <c r="AF15" s="10">
        <f t="shared" si="15"/>
        <v>0.1</v>
      </c>
      <c r="AG15" s="10">
        <f t="shared" si="16"/>
        <v>55.00404000000001</v>
      </c>
      <c r="AH15" s="10">
        <f t="shared" si="17"/>
        <v>92200</v>
      </c>
      <c r="AI15" s="10">
        <f t="shared" si="18"/>
        <v>90000000</v>
      </c>
      <c r="AJ15" s="10">
        <f t="shared" si="19"/>
        <v>290000</v>
      </c>
      <c r="AK15" s="10">
        <f t="shared" si="20"/>
        <v>1077998210000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</v>
      </c>
      <c r="T16" s="2">
        <f t="shared" si="2"/>
        <v>1800</v>
      </c>
      <c r="U16" s="2">
        <f t="shared" si="3"/>
        <v>2000</v>
      </c>
      <c r="V16" s="2">
        <f t="shared" si="4"/>
        <v>1800</v>
      </c>
      <c r="W16" s="2">
        <f t="shared" si="5"/>
        <v>220000.00000000003</v>
      </c>
      <c r="X16" s="2">
        <f t="shared" si="6"/>
        <v>200000</v>
      </c>
      <c r="Y16" s="2">
        <f t="shared" si="7"/>
        <v>450</v>
      </c>
      <c r="Z16" s="2">
        <f t="shared" si="8"/>
        <v>45</v>
      </c>
      <c r="AA16" s="2">
        <f t="shared" si="9"/>
        <v>550</v>
      </c>
      <c r="AB16" s="2">
        <f t="shared" si="10"/>
        <v>10000</v>
      </c>
      <c r="AC16" s="2">
        <f t="shared" si="11"/>
        <v>750</v>
      </c>
      <c r="AD16" s="2">
        <f t="shared" si="0"/>
        <v>10000</v>
      </c>
      <c r="AE16" s="13">
        <f t="shared" si="14"/>
        <v>570.90938993280906</v>
      </c>
      <c r="AF16" s="10">
        <f t="shared" si="15"/>
        <v>9.90990990990991E-2</v>
      </c>
      <c r="AG16" s="10">
        <f t="shared" si="16"/>
        <v>45.002882642642639</v>
      </c>
      <c r="AH16" s="10">
        <f t="shared" si="17"/>
        <v>101800</v>
      </c>
      <c r="AI16" s="10">
        <f t="shared" si="18"/>
        <v>198198198.1981982</v>
      </c>
      <c r="AJ16" s="10">
        <f t="shared" si="19"/>
        <v>320000</v>
      </c>
      <c r="AK16" s="10">
        <f t="shared" si="20"/>
        <v>1930865810000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</v>
      </c>
      <c r="T17" s="2">
        <f t="shared" si="2"/>
        <v>2000</v>
      </c>
      <c r="U17" s="2">
        <f t="shared" si="3"/>
        <v>2200</v>
      </c>
      <c r="V17" s="2">
        <f t="shared" si="4"/>
        <v>2000</v>
      </c>
      <c r="W17" s="2">
        <f t="shared" si="5"/>
        <v>180000</v>
      </c>
      <c r="X17" s="2">
        <f t="shared" si="6"/>
        <v>220000.00000000003</v>
      </c>
      <c r="Y17" s="2">
        <f t="shared" si="7"/>
        <v>500</v>
      </c>
      <c r="Z17" s="2">
        <f t="shared" si="8"/>
        <v>50</v>
      </c>
      <c r="AA17" s="2">
        <f t="shared" si="9"/>
        <v>450</v>
      </c>
      <c r="AB17" s="2">
        <f t="shared" si="10"/>
        <v>15000</v>
      </c>
      <c r="AC17" s="2">
        <f t="shared" si="11"/>
        <v>250</v>
      </c>
      <c r="AD17" s="2">
        <f t="shared" si="0"/>
        <v>10000</v>
      </c>
      <c r="AE17" s="13">
        <f t="shared" si="14"/>
        <v>655.58108332729432</v>
      </c>
      <c r="AF17" s="10">
        <f t="shared" si="15"/>
        <v>7.5630252100840331E-2</v>
      </c>
      <c r="AG17" s="10">
        <f t="shared" si="16"/>
        <v>50.007455462184872</v>
      </c>
      <c r="AH17" s="10">
        <f t="shared" si="17"/>
        <v>112000.00000000001</v>
      </c>
      <c r="AI17" s="10">
        <f t="shared" si="18"/>
        <v>249579831.93277311</v>
      </c>
      <c r="AJ17" s="10">
        <f t="shared" si="19"/>
        <v>290000</v>
      </c>
      <c r="AK17" s="10">
        <f t="shared" si="20"/>
        <v>3047681000000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</v>
      </c>
      <c r="T18" s="2">
        <f t="shared" si="2"/>
        <v>2200</v>
      </c>
      <c r="U18" s="2">
        <f t="shared" si="3"/>
        <v>2000</v>
      </c>
      <c r="V18" s="2">
        <f t="shared" si="4"/>
        <v>1800</v>
      </c>
      <c r="W18" s="2">
        <f t="shared" si="5"/>
        <v>180000</v>
      </c>
      <c r="X18" s="2">
        <f t="shared" si="6"/>
        <v>220000.00000000003</v>
      </c>
      <c r="Y18" s="2">
        <f t="shared" si="7"/>
        <v>500</v>
      </c>
      <c r="Z18" s="2">
        <f t="shared" si="8"/>
        <v>55.000000000000007</v>
      </c>
      <c r="AA18" s="2">
        <f t="shared" si="9"/>
        <v>550</v>
      </c>
      <c r="AB18" s="2">
        <f t="shared" si="10"/>
        <v>10000</v>
      </c>
      <c r="AC18" s="2">
        <f t="shared" si="11"/>
        <v>250</v>
      </c>
      <c r="AD18" s="2">
        <f t="shared" si="0"/>
        <v>10000</v>
      </c>
      <c r="AE18" s="13">
        <f t="shared" si="14"/>
        <v>657.4195472081708</v>
      </c>
      <c r="AF18" s="10">
        <f t="shared" si="15"/>
        <v>0.1</v>
      </c>
      <c r="AG18" s="10">
        <f t="shared" si="16"/>
        <v>55.008080000000007</v>
      </c>
      <c r="AH18" s="10">
        <f t="shared" si="17"/>
        <v>111800.00000000001</v>
      </c>
      <c r="AI18" s="10">
        <f t="shared" si="18"/>
        <v>180000000</v>
      </c>
      <c r="AJ18" s="10">
        <f t="shared" si="19"/>
        <v>290000</v>
      </c>
      <c r="AK18" s="10">
        <f t="shared" si="20"/>
        <v>2041622900000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</v>
      </c>
      <c r="T19" s="2">
        <f t="shared" si="2"/>
        <v>1800</v>
      </c>
      <c r="U19" s="2">
        <f t="shared" si="3"/>
        <v>2200</v>
      </c>
      <c r="V19" s="2">
        <f t="shared" si="4"/>
        <v>2000</v>
      </c>
      <c r="W19" s="2">
        <f t="shared" si="5"/>
        <v>200000</v>
      </c>
      <c r="X19" s="2">
        <f t="shared" si="6"/>
        <v>180000</v>
      </c>
      <c r="Y19" s="2">
        <f t="shared" si="7"/>
        <v>550</v>
      </c>
      <c r="Z19" s="2">
        <f t="shared" si="8"/>
        <v>45</v>
      </c>
      <c r="AA19" s="2">
        <f t="shared" si="9"/>
        <v>450</v>
      </c>
      <c r="AB19" s="2">
        <f t="shared" si="10"/>
        <v>15000</v>
      </c>
      <c r="AC19" s="2">
        <f t="shared" si="11"/>
        <v>500</v>
      </c>
      <c r="AD19" s="2">
        <f t="shared" si="0"/>
        <v>10000</v>
      </c>
      <c r="AE19" s="13">
        <f t="shared" si="14"/>
        <v>690.91991535334819</v>
      </c>
      <c r="AF19" s="10">
        <f t="shared" si="15"/>
        <v>9.90990990990991E-2</v>
      </c>
      <c r="AG19" s="10">
        <f t="shared" si="16"/>
        <v>45.004323963963962</v>
      </c>
      <c r="AH19" s="10">
        <f t="shared" si="17"/>
        <v>92000</v>
      </c>
      <c r="AI19" s="10">
        <f t="shared" si="18"/>
        <v>297297297.2972973</v>
      </c>
      <c r="AJ19" s="10">
        <f t="shared" si="19"/>
        <v>290000</v>
      </c>
      <c r="AK19" s="10">
        <f t="shared" si="20"/>
        <v>3178390100000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</v>
      </c>
      <c r="T20" s="2">
        <f t="shared" si="2"/>
        <v>2000</v>
      </c>
      <c r="U20" s="2">
        <f t="shared" si="3"/>
        <v>1800</v>
      </c>
      <c r="V20" s="2">
        <f t="shared" si="4"/>
        <v>2200</v>
      </c>
      <c r="W20" s="2">
        <f t="shared" si="5"/>
        <v>220000.00000000003</v>
      </c>
      <c r="X20" s="2">
        <f t="shared" si="6"/>
        <v>200000</v>
      </c>
      <c r="Y20" s="2">
        <f t="shared" si="7"/>
        <v>450</v>
      </c>
      <c r="Z20" s="2">
        <f t="shared" si="8"/>
        <v>50</v>
      </c>
      <c r="AA20" s="2">
        <f t="shared" si="9"/>
        <v>500</v>
      </c>
      <c r="AB20" s="2">
        <f t="shared" si="10"/>
        <v>5000</v>
      </c>
      <c r="AC20" s="2">
        <f t="shared" si="11"/>
        <v>750</v>
      </c>
      <c r="AD20" s="2">
        <f t="shared" si="0"/>
        <v>10000</v>
      </c>
      <c r="AE20" s="13">
        <f t="shared" si="14"/>
        <v>565.80656171027249</v>
      </c>
      <c r="AF20" s="10">
        <f t="shared" si="15"/>
        <v>7.5630252100840331E-2</v>
      </c>
      <c r="AG20" s="10">
        <f t="shared" si="16"/>
        <v>50.002485154061624</v>
      </c>
      <c r="AH20" s="10">
        <f t="shared" si="17"/>
        <v>102200</v>
      </c>
      <c r="AI20" s="10">
        <f t="shared" si="18"/>
        <v>83193277.310924381</v>
      </c>
      <c r="AJ20" s="10">
        <f t="shared" si="19"/>
        <v>320000</v>
      </c>
      <c r="AK20" s="10">
        <f t="shared" si="20"/>
        <v>982843990000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30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</v>
      </c>
      <c r="T21" s="2">
        <f t="shared" si="2"/>
        <v>1800</v>
      </c>
      <c r="U21" s="2">
        <f t="shared" si="3"/>
        <v>2200</v>
      </c>
      <c r="V21" s="2">
        <f t="shared" si="4"/>
        <v>2200</v>
      </c>
      <c r="W21" s="2">
        <f t="shared" si="5"/>
        <v>220000.00000000003</v>
      </c>
      <c r="X21" s="2">
        <f t="shared" si="6"/>
        <v>180000</v>
      </c>
      <c r="Y21" s="2">
        <f t="shared" si="7"/>
        <v>500</v>
      </c>
      <c r="Z21" s="2">
        <f t="shared" si="8"/>
        <v>50</v>
      </c>
      <c r="AA21" s="2">
        <f t="shared" si="9"/>
        <v>450</v>
      </c>
      <c r="AB21" s="2">
        <f t="shared" si="10"/>
        <v>10000</v>
      </c>
      <c r="AC21" s="2">
        <f t="shared" si="11"/>
        <v>750</v>
      </c>
      <c r="AD21" s="2">
        <f t="shared" si="0"/>
        <v>10000</v>
      </c>
      <c r="AE21" s="13">
        <f t="shared" si="14"/>
        <v>618.21736257495638</v>
      </c>
      <c r="AF21" s="10">
        <f t="shared" si="15"/>
        <v>0.1</v>
      </c>
      <c r="AG21" s="10">
        <f t="shared" si="16"/>
        <v>50.00264</v>
      </c>
      <c r="AH21" s="10">
        <f t="shared" si="17"/>
        <v>92200</v>
      </c>
      <c r="AI21" s="10">
        <f t="shared" si="18"/>
        <v>180000000</v>
      </c>
      <c r="AJ21" s="10">
        <f t="shared" si="19"/>
        <v>310000</v>
      </c>
      <c r="AK21" s="10">
        <f t="shared" si="20"/>
        <v>2039783100000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LOOKUP(BD32,$AY$3:$BA$3,AY4:BA4)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</v>
      </c>
      <c r="T22" s="2">
        <f t="shared" si="2"/>
        <v>2000</v>
      </c>
      <c r="U22" s="2">
        <f t="shared" si="3"/>
        <v>1800</v>
      </c>
      <c r="V22" s="2">
        <f t="shared" si="4"/>
        <v>1800</v>
      </c>
      <c r="W22" s="2">
        <f t="shared" si="5"/>
        <v>180000</v>
      </c>
      <c r="X22" s="2">
        <f t="shared" si="6"/>
        <v>200000</v>
      </c>
      <c r="Y22" s="2">
        <f t="shared" si="7"/>
        <v>550</v>
      </c>
      <c r="Z22" s="2">
        <f t="shared" si="8"/>
        <v>55.000000000000007</v>
      </c>
      <c r="AA22" s="2">
        <f t="shared" si="9"/>
        <v>500</v>
      </c>
      <c r="AB22" s="2">
        <f t="shared" si="10"/>
        <v>15000</v>
      </c>
      <c r="AC22" s="2">
        <f t="shared" si="11"/>
        <v>250</v>
      </c>
      <c r="AD22" s="2">
        <f t="shared" si="0"/>
        <v>10000</v>
      </c>
      <c r="AE22" s="13">
        <f t="shared" si="14"/>
        <v>712.1992740979365</v>
      </c>
      <c r="AF22" s="10">
        <f t="shared" si="15"/>
        <v>9.90990990990991E-2</v>
      </c>
      <c r="AG22" s="10">
        <f t="shared" si="16"/>
        <v>55.008727927927936</v>
      </c>
      <c r="AH22" s="10">
        <f t="shared" si="17"/>
        <v>101800</v>
      </c>
      <c r="AI22" s="10">
        <f t="shared" si="18"/>
        <v>297297297.2972973</v>
      </c>
      <c r="AJ22" s="10">
        <f t="shared" si="19"/>
        <v>280000</v>
      </c>
      <c r="AK22" s="10">
        <f t="shared" si="20"/>
        <v>3178563990000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LOOKUP(BE32,$AY$3:$BA$3,AY5:BA5)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</v>
      </c>
      <c r="T23" s="2">
        <f t="shared" si="2"/>
        <v>2200</v>
      </c>
      <c r="U23" s="2">
        <f t="shared" si="3"/>
        <v>2000</v>
      </c>
      <c r="V23" s="2">
        <f t="shared" si="4"/>
        <v>2000</v>
      </c>
      <c r="W23" s="2">
        <f t="shared" si="5"/>
        <v>200000</v>
      </c>
      <c r="X23" s="2">
        <f t="shared" si="6"/>
        <v>220000.00000000003</v>
      </c>
      <c r="Y23" s="2">
        <f t="shared" si="7"/>
        <v>450</v>
      </c>
      <c r="Z23" s="2">
        <f t="shared" si="8"/>
        <v>45</v>
      </c>
      <c r="AA23" s="2">
        <f t="shared" si="9"/>
        <v>550</v>
      </c>
      <c r="AB23" s="2">
        <f t="shared" si="10"/>
        <v>5000</v>
      </c>
      <c r="AC23" s="2">
        <f t="shared" si="11"/>
        <v>500</v>
      </c>
      <c r="AD23" s="2">
        <f t="shared" si="0"/>
        <v>10000</v>
      </c>
      <c r="AE23" s="13">
        <f t="shared" si="14"/>
        <v>583.76280771105962</v>
      </c>
      <c r="AF23" s="10">
        <f t="shared" si="15"/>
        <v>7.5630252100840331E-2</v>
      </c>
      <c r="AG23" s="10">
        <f t="shared" si="16"/>
        <v>45.003767731092438</v>
      </c>
      <c r="AH23" s="10">
        <f t="shared" si="17"/>
        <v>112000.00000000001</v>
      </c>
      <c r="AI23" s="10">
        <f t="shared" si="18"/>
        <v>83193277.310924381</v>
      </c>
      <c r="AJ23" s="10">
        <f t="shared" si="19"/>
        <v>310000</v>
      </c>
      <c r="AK23" s="10">
        <f t="shared" si="20"/>
        <v>984409900000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LOOKUP(BF32,$AY$3:$BA$3,AY6:BA6)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</v>
      </c>
      <c r="T24" s="2">
        <f t="shared" si="2"/>
        <v>2000</v>
      </c>
      <c r="U24" s="2">
        <f t="shared" si="3"/>
        <v>2200</v>
      </c>
      <c r="V24" s="2">
        <f t="shared" si="4"/>
        <v>2200</v>
      </c>
      <c r="W24" s="2">
        <f t="shared" si="5"/>
        <v>180000</v>
      </c>
      <c r="X24" s="2">
        <f t="shared" si="6"/>
        <v>200000</v>
      </c>
      <c r="Y24" s="2">
        <f t="shared" si="7"/>
        <v>450</v>
      </c>
      <c r="Z24" s="2">
        <f t="shared" si="8"/>
        <v>45</v>
      </c>
      <c r="AA24" s="2">
        <f t="shared" si="9"/>
        <v>550</v>
      </c>
      <c r="AB24" s="2">
        <f t="shared" si="10"/>
        <v>15000</v>
      </c>
      <c r="AC24" s="2">
        <f t="shared" si="11"/>
        <v>500</v>
      </c>
      <c r="AD24" s="2">
        <f t="shared" si="0"/>
        <v>10000</v>
      </c>
      <c r="AE24" s="13">
        <f t="shared" si="14"/>
        <v>588.1473118181151</v>
      </c>
      <c r="AF24" s="10">
        <f t="shared" si="15"/>
        <v>0.1</v>
      </c>
      <c r="AG24" s="10">
        <f t="shared" si="16"/>
        <v>45.003999999999998</v>
      </c>
      <c r="AH24" s="10">
        <f t="shared" si="17"/>
        <v>102200</v>
      </c>
      <c r="AI24" s="10">
        <f t="shared" si="18"/>
        <v>270000000</v>
      </c>
      <c r="AJ24" s="10">
        <f t="shared" si="19"/>
        <v>280000</v>
      </c>
      <c r="AK24" s="10">
        <f t="shared" si="20"/>
        <v>2608637990000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LOOKUP(BG32,$AY$3:$BA$3,AY7:BA7)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</v>
      </c>
      <c r="T25" s="2">
        <f t="shared" si="2"/>
        <v>2200</v>
      </c>
      <c r="U25" s="2">
        <f t="shared" si="3"/>
        <v>1800</v>
      </c>
      <c r="V25" s="2">
        <f t="shared" si="4"/>
        <v>1800</v>
      </c>
      <c r="W25" s="2">
        <f t="shared" si="5"/>
        <v>200000</v>
      </c>
      <c r="X25" s="2">
        <f t="shared" si="6"/>
        <v>220000.00000000003</v>
      </c>
      <c r="Y25" s="2">
        <f t="shared" si="7"/>
        <v>500</v>
      </c>
      <c r="Z25" s="2">
        <f t="shared" si="8"/>
        <v>50</v>
      </c>
      <c r="AA25" s="2">
        <f t="shared" si="9"/>
        <v>450</v>
      </c>
      <c r="AB25" s="2">
        <f t="shared" si="10"/>
        <v>5000</v>
      </c>
      <c r="AC25" s="2">
        <f t="shared" si="11"/>
        <v>750</v>
      </c>
      <c r="AD25" s="2">
        <f t="shared" si="0"/>
        <v>10000</v>
      </c>
      <c r="AE25" s="13">
        <f t="shared" si="14"/>
        <v>649.23111475866699</v>
      </c>
      <c r="AF25" s="10">
        <f t="shared" si="15"/>
        <v>9.90990990990991E-2</v>
      </c>
      <c r="AG25" s="10">
        <f t="shared" si="16"/>
        <v>50.002935975975973</v>
      </c>
      <c r="AH25" s="10">
        <f t="shared" si="17"/>
        <v>111800.00000000001</v>
      </c>
      <c r="AI25" s="10">
        <f t="shared" si="18"/>
        <v>99099099.0990991</v>
      </c>
      <c r="AJ25" s="10">
        <f t="shared" si="19"/>
        <v>310000</v>
      </c>
      <c r="AK25" s="10">
        <f t="shared" si="20"/>
        <v>1089368900000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LOOKUP(BH32,$AY$3:$BA$3,AY8:BA8)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</v>
      </c>
      <c r="T26" s="2">
        <f t="shared" si="2"/>
        <v>1800</v>
      </c>
      <c r="U26" s="2">
        <f t="shared" si="3"/>
        <v>2000</v>
      </c>
      <c r="V26" s="2">
        <f t="shared" si="4"/>
        <v>2000</v>
      </c>
      <c r="W26" s="2">
        <f t="shared" si="5"/>
        <v>220000.00000000003</v>
      </c>
      <c r="X26" s="2">
        <f t="shared" si="6"/>
        <v>180000</v>
      </c>
      <c r="Y26" s="2">
        <f t="shared" si="7"/>
        <v>550</v>
      </c>
      <c r="Z26" s="2">
        <f t="shared" si="8"/>
        <v>55.000000000000007</v>
      </c>
      <c r="AA26" s="2">
        <f t="shared" si="9"/>
        <v>500</v>
      </c>
      <c r="AB26" s="2">
        <f t="shared" si="10"/>
        <v>10000</v>
      </c>
      <c r="AC26" s="2">
        <f t="shared" si="11"/>
        <v>250</v>
      </c>
      <c r="AD26" s="2">
        <f t="shared" si="0"/>
        <v>10000</v>
      </c>
      <c r="AE26" s="13">
        <f t="shared" si="14"/>
        <v>672.55312035199108</v>
      </c>
      <c r="AF26" s="10">
        <f t="shared" si="15"/>
        <v>7.5630252100840331E-2</v>
      </c>
      <c r="AG26" s="10">
        <f t="shared" si="16"/>
        <v>55.007375462184882</v>
      </c>
      <c r="AH26" s="10">
        <f t="shared" si="17"/>
        <v>92000</v>
      </c>
      <c r="AI26" s="10">
        <f t="shared" si="18"/>
        <v>166386554.62184876</v>
      </c>
      <c r="AJ26" s="10">
        <f t="shared" si="19"/>
        <v>310000</v>
      </c>
      <c r="AK26" s="10">
        <f t="shared" si="20"/>
        <v>2239741100000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LOOKUP(BI32,$AY$3:$BA$3,AY9:BA9)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</v>
      </c>
      <c r="T27" s="2">
        <f t="shared" si="2"/>
        <v>2000</v>
      </c>
      <c r="U27" s="2">
        <f t="shared" si="3"/>
        <v>1800</v>
      </c>
      <c r="V27" s="2">
        <f t="shared" si="4"/>
        <v>2000</v>
      </c>
      <c r="W27" s="2">
        <f t="shared" si="5"/>
        <v>220000.00000000003</v>
      </c>
      <c r="X27" s="2">
        <f t="shared" si="6"/>
        <v>220000.00000000003</v>
      </c>
      <c r="Y27" s="2">
        <f t="shared" si="7"/>
        <v>450</v>
      </c>
      <c r="Z27" s="2">
        <f t="shared" si="8"/>
        <v>55.000000000000007</v>
      </c>
      <c r="AA27" s="2">
        <f t="shared" si="9"/>
        <v>450</v>
      </c>
      <c r="AB27" s="2">
        <f t="shared" si="10"/>
        <v>10000</v>
      </c>
      <c r="AC27" s="2">
        <f t="shared" si="11"/>
        <v>500</v>
      </c>
      <c r="AD27" s="2">
        <f t="shared" si="0"/>
        <v>15000</v>
      </c>
      <c r="AE27" s="13">
        <f t="shared" si="14"/>
        <v>577.85653784161559</v>
      </c>
      <c r="AF27" s="10">
        <f t="shared" si="15"/>
        <v>0.10891089108910891</v>
      </c>
      <c r="AG27" s="10">
        <f t="shared" si="16"/>
        <v>55.002880528052813</v>
      </c>
      <c r="AH27" s="10">
        <f t="shared" si="17"/>
        <v>112000.00000000001</v>
      </c>
      <c r="AI27" s="10">
        <f t="shared" si="18"/>
        <v>196039603.96039605</v>
      </c>
      <c r="AJ27" s="10">
        <f t="shared" si="19"/>
        <v>330000.00000000006</v>
      </c>
      <c r="AK27" s="10">
        <f t="shared" si="20"/>
        <v>2026158900000.0005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LOOKUP(BJ32,$AY$3:$BA$3,AY10:BA10)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</v>
      </c>
      <c r="T28" s="2">
        <f t="shared" si="2"/>
        <v>2200</v>
      </c>
      <c r="U28" s="2">
        <f t="shared" si="3"/>
        <v>2000</v>
      </c>
      <c r="V28" s="2">
        <f t="shared" si="4"/>
        <v>2200</v>
      </c>
      <c r="W28" s="2">
        <f t="shared" si="5"/>
        <v>180000</v>
      </c>
      <c r="X28" s="2">
        <f t="shared" si="6"/>
        <v>180000</v>
      </c>
      <c r="Y28" s="2">
        <f t="shared" si="7"/>
        <v>500</v>
      </c>
      <c r="Z28" s="2">
        <f t="shared" si="8"/>
        <v>45</v>
      </c>
      <c r="AA28" s="2">
        <f t="shared" si="9"/>
        <v>500</v>
      </c>
      <c r="AB28" s="2">
        <f t="shared" si="10"/>
        <v>15000</v>
      </c>
      <c r="AC28" s="2">
        <f t="shared" si="11"/>
        <v>750</v>
      </c>
      <c r="AD28" s="2">
        <f t="shared" si="0"/>
        <v>15000</v>
      </c>
      <c r="AE28" s="13">
        <f t="shared" si="14"/>
        <v>636.60345555126082</v>
      </c>
      <c r="AF28" s="10">
        <f t="shared" si="15"/>
        <v>8.2568807339449546E-2</v>
      </c>
      <c r="AG28" s="10">
        <f t="shared" si="16"/>
        <v>45.001663445463812</v>
      </c>
      <c r="AH28" s="10">
        <f t="shared" si="17"/>
        <v>92200</v>
      </c>
      <c r="AI28" s="10">
        <f t="shared" si="18"/>
        <v>247706422.01834863</v>
      </c>
      <c r="AJ28" s="10">
        <f t="shared" si="19"/>
        <v>270000</v>
      </c>
      <c r="AK28" s="10">
        <f t="shared" si="20"/>
        <v>2741575100000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LOOKUP(BK32,$AY$3:$BA$3,AY11:BA11)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</v>
      </c>
      <c r="T29" s="2">
        <f t="shared" si="2"/>
        <v>1800</v>
      </c>
      <c r="U29" s="2">
        <f t="shared" si="3"/>
        <v>2200</v>
      </c>
      <c r="V29" s="2">
        <f t="shared" si="4"/>
        <v>1800</v>
      </c>
      <c r="W29" s="2">
        <f t="shared" si="5"/>
        <v>200000</v>
      </c>
      <c r="X29" s="2">
        <f t="shared" si="6"/>
        <v>200000</v>
      </c>
      <c r="Y29" s="2">
        <f t="shared" si="7"/>
        <v>550</v>
      </c>
      <c r="Z29" s="2">
        <f t="shared" si="8"/>
        <v>50</v>
      </c>
      <c r="AA29" s="2">
        <f t="shared" si="9"/>
        <v>550</v>
      </c>
      <c r="AB29" s="2">
        <f t="shared" si="10"/>
        <v>5000</v>
      </c>
      <c r="AC29" s="2">
        <f t="shared" si="11"/>
        <v>250</v>
      </c>
      <c r="AD29" s="2">
        <f t="shared" si="0"/>
        <v>15000</v>
      </c>
      <c r="AE29" s="13">
        <f t="shared" si="14"/>
        <v>697.87031176292567</v>
      </c>
      <c r="AF29" s="10">
        <f t="shared" si="15"/>
        <v>8.3333333333333329E-2</v>
      </c>
      <c r="AG29" s="10">
        <f t="shared" si="16"/>
        <v>50.005368888888889</v>
      </c>
      <c r="AH29" s="10">
        <f t="shared" si="17"/>
        <v>101800</v>
      </c>
      <c r="AI29" s="10">
        <f t="shared" si="18"/>
        <v>91666666.666666672</v>
      </c>
      <c r="AJ29" s="10">
        <f t="shared" si="19"/>
        <v>300000</v>
      </c>
      <c r="AK29" s="10">
        <f t="shared" si="20"/>
        <v>1135710990000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LOOKUP(BL32,$AY$3:$BA$3,AY12:BA12)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</v>
      </c>
      <c r="T30" s="2">
        <f t="shared" si="2"/>
        <v>2000</v>
      </c>
      <c r="U30" s="2">
        <f t="shared" si="3"/>
        <v>2000</v>
      </c>
      <c r="V30" s="2">
        <f t="shared" si="4"/>
        <v>2000</v>
      </c>
      <c r="W30" s="2">
        <f t="shared" si="5"/>
        <v>180000</v>
      </c>
      <c r="X30" s="2">
        <f t="shared" si="6"/>
        <v>180000</v>
      </c>
      <c r="Y30" s="2">
        <f t="shared" si="7"/>
        <v>550</v>
      </c>
      <c r="Z30" s="2">
        <f t="shared" si="8"/>
        <v>50</v>
      </c>
      <c r="AA30" s="2">
        <f t="shared" si="9"/>
        <v>550</v>
      </c>
      <c r="AB30" s="2">
        <f t="shared" si="10"/>
        <v>5000</v>
      </c>
      <c r="AC30" s="2">
        <f t="shared" si="11"/>
        <v>750</v>
      </c>
      <c r="AD30" s="2">
        <f t="shared" si="0"/>
        <v>15000</v>
      </c>
      <c r="AE30" s="13">
        <f t="shared" si="14"/>
        <v>701.1677854444921</v>
      </c>
      <c r="AF30" s="10">
        <f t="shared" si="15"/>
        <v>0.10891089108910891</v>
      </c>
      <c r="AG30" s="10">
        <f t="shared" si="16"/>
        <v>50.001920352035206</v>
      </c>
      <c r="AH30" s="10">
        <f t="shared" si="17"/>
        <v>92000</v>
      </c>
      <c r="AI30" s="10">
        <f t="shared" si="18"/>
        <v>98019801.980198026</v>
      </c>
      <c r="AJ30" s="10">
        <f t="shared" si="19"/>
        <v>270000</v>
      </c>
      <c r="AK30" s="10">
        <f t="shared" si="20"/>
        <v>1020539100000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LOOKUP(BM32,$AY$3:$BA$3,AY13:BA13)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</v>
      </c>
      <c r="T31" s="2">
        <f t="shared" si="2"/>
        <v>2200</v>
      </c>
      <c r="U31" s="2">
        <f t="shared" si="3"/>
        <v>2200</v>
      </c>
      <c r="V31" s="2">
        <f t="shared" si="4"/>
        <v>2200</v>
      </c>
      <c r="W31" s="2">
        <f t="shared" si="5"/>
        <v>200000</v>
      </c>
      <c r="X31" s="2">
        <f t="shared" si="6"/>
        <v>200000</v>
      </c>
      <c r="Y31" s="2">
        <f t="shared" si="7"/>
        <v>450</v>
      </c>
      <c r="Z31" s="2">
        <f t="shared" si="8"/>
        <v>55.000000000000007</v>
      </c>
      <c r="AA31" s="2">
        <f t="shared" si="9"/>
        <v>450</v>
      </c>
      <c r="AB31" s="2">
        <f t="shared" si="10"/>
        <v>10000</v>
      </c>
      <c r="AC31" s="2">
        <f t="shared" si="11"/>
        <v>250</v>
      </c>
      <c r="AD31" s="2">
        <f t="shared" si="0"/>
        <v>15000</v>
      </c>
      <c r="AE31" s="13">
        <f t="shared" si="14"/>
        <v>573.78057850581604</v>
      </c>
      <c r="AF31" s="10">
        <f t="shared" si="15"/>
        <v>8.2568807339449546E-2</v>
      </c>
      <c r="AG31" s="10">
        <f t="shared" si="16"/>
        <v>55.004990336391444</v>
      </c>
      <c r="AH31" s="10">
        <f t="shared" si="17"/>
        <v>102200</v>
      </c>
      <c r="AI31" s="10">
        <f t="shared" si="18"/>
        <v>165137614.67889908</v>
      </c>
      <c r="AJ31" s="10">
        <f t="shared" si="19"/>
        <v>300000</v>
      </c>
      <c r="AK31" s="10">
        <f t="shared" si="20"/>
        <v>1840740990000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LOOKUP(BN32,$AY$3:$BA$3,AY14:BA14)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28">
        <v>2</v>
      </c>
      <c r="BE31" s="28">
        <v>1</v>
      </c>
      <c r="BF31" s="28">
        <v>3</v>
      </c>
      <c r="BG31" s="28">
        <v>3</v>
      </c>
      <c r="BH31" s="28">
        <v>3</v>
      </c>
      <c r="BI31" s="28">
        <v>2</v>
      </c>
      <c r="BJ31" s="28">
        <v>2</v>
      </c>
      <c r="BK31" s="28">
        <v>1</v>
      </c>
      <c r="BL31" s="28">
        <v>3</v>
      </c>
      <c r="BM31" s="28">
        <v>1</v>
      </c>
      <c r="BN31" s="28">
        <v>2</v>
      </c>
      <c r="BO31" s="28">
        <v>1</v>
      </c>
      <c r="BP31" s="28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</v>
      </c>
      <c r="T32" s="2">
        <f t="shared" si="2"/>
        <v>1800</v>
      </c>
      <c r="U32" s="2">
        <f t="shared" si="3"/>
        <v>1800</v>
      </c>
      <c r="V32" s="2">
        <f t="shared" si="4"/>
        <v>1800</v>
      </c>
      <c r="W32" s="2">
        <f t="shared" si="5"/>
        <v>220000.00000000003</v>
      </c>
      <c r="X32" s="2">
        <f t="shared" si="6"/>
        <v>220000.00000000003</v>
      </c>
      <c r="Y32" s="2">
        <f t="shared" si="7"/>
        <v>500</v>
      </c>
      <c r="Z32" s="2">
        <f t="shared" si="8"/>
        <v>45</v>
      </c>
      <c r="AA32" s="2">
        <f t="shared" si="9"/>
        <v>500</v>
      </c>
      <c r="AB32" s="2">
        <f t="shared" si="10"/>
        <v>15000</v>
      </c>
      <c r="AC32" s="2">
        <f t="shared" si="11"/>
        <v>500</v>
      </c>
      <c r="AD32" s="2">
        <f t="shared" si="0"/>
        <v>15000</v>
      </c>
      <c r="AE32" s="13">
        <f t="shared" si="14"/>
        <v>638.62454779647123</v>
      </c>
      <c r="AF32" s="10">
        <f t="shared" si="15"/>
        <v>8.3333333333333329E-2</v>
      </c>
      <c r="AG32" s="10">
        <f t="shared" si="16"/>
        <v>45.002684444444448</v>
      </c>
      <c r="AH32" s="10">
        <f t="shared" si="17"/>
        <v>111800.00000000001</v>
      </c>
      <c r="AI32" s="10">
        <f t="shared" si="18"/>
        <v>275000000.00000006</v>
      </c>
      <c r="AJ32" s="10">
        <f t="shared" si="19"/>
        <v>330000.00000000006</v>
      </c>
      <c r="AK32" s="10">
        <f t="shared" si="20"/>
        <v>3350614900000.0005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LOOKUP(BO32,$AY$3:$BA$3,AY15:BA15)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27">
        <v>30</v>
      </c>
      <c r="BD32" s="27">
        <v>3</v>
      </c>
      <c r="BE32" s="27">
        <v>2</v>
      </c>
      <c r="BF32" s="27">
        <v>1</v>
      </c>
      <c r="BG32" s="27">
        <v>1</v>
      </c>
      <c r="BH32" s="27">
        <v>1</v>
      </c>
      <c r="BI32" s="27">
        <v>3</v>
      </c>
      <c r="BJ32" s="27">
        <v>3</v>
      </c>
      <c r="BK32" s="27">
        <v>2</v>
      </c>
      <c r="BL32" s="27">
        <v>1</v>
      </c>
      <c r="BM32" s="27">
        <v>2</v>
      </c>
      <c r="BN32" s="27">
        <v>3</v>
      </c>
      <c r="BO32" s="27">
        <v>2</v>
      </c>
      <c r="BP32" s="27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</v>
      </c>
      <c r="T33" s="2">
        <f t="shared" si="2"/>
        <v>2200</v>
      </c>
      <c r="U33" s="2">
        <f t="shared" si="3"/>
        <v>2200</v>
      </c>
      <c r="V33" s="2">
        <f t="shared" si="4"/>
        <v>2000</v>
      </c>
      <c r="W33" s="2">
        <f t="shared" si="5"/>
        <v>220000.00000000003</v>
      </c>
      <c r="X33" s="2">
        <f t="shared" si="6"/>
        <v>200000</v>
      </c>
      <c r="Y33" s="2">
        <f t="shared" si="7"/>
        <v>500</v>
      </c>
      <c r="Z33" s="2">
        <f t="shared" si="8"/>
        <v>45</v>
      </c>
      <c r="AA33" s="2">
        <f t="shared" si="9"/>
        <v>500</v>
      </c>
      <c r="AB33" s="2">
        <f t="shared" si="10"/>
        <v>5000</v>
      </c>
      <c r="AC33" s="2">
        <f t="shared" si="11"/>
        <v>250</v>
      </c>
      <c r="AD33" s="2">
        <f t="shared" si="0"/>
        <v>15000</v>
      </c>
      <c r="AE33" s="13">
        <f t="shared" si="14"/>
        <v>630.94907360411241</v>
      </c>
      <c r="AF33" s="10">
        <f t="shared" si="15"/>
        <v>0.10891089108910891</v>
      </c>
      <c r="AG33" s="10">
        <f t="shared" si="16"/>
        <v>45.005814389438946</v>
      </c>
      <c r="AH33" s="10">
        <f t="shared" si="17"/>
        <v>102000</v>
      </c>
      <c r="AI33" s="10">
        <f t="shared" si="18"/>
        <v>98019801.980198026</v>
      </c>
      <c r="AJ33" s="10">
        <f t="shared" si="19"/>
        <v>320000</v>
      </c>
      <c r="AK33" s="10">
        <f t="shared" si="20"/>
        <v>1087851000000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LOOKUP(BP32,$AY$3:$BA$3,AY16:BA16)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</v>
      </c>
      <c r="T34" s="2">
        <f t="shared" si="2"/>
        <v>1800</v>
      </c>
      <c r="U34" s="2">
        <f t="shared" si="3"/>
        <v>1800</v>
      </c>
      <c r="V34" s="2">
        <f t="shared" si="4"/>
        <v>2200</v>
      </c>
      <c r="W34" s="2">
        <f t="shared" si="5"/>
        <v>180000</v>
      </c>
      <c r="X34" s="2">
        <f t="shared" si="6"/>
        <v>220000.00000000003</v>
      </c>
      <c r="Y34" s="2">
        <f t="shared" si="7"/>
        <v>550</v>
      </c>
      <c r="Z34" s="2">
        <f t="shared" si="8"/>
        <v>50</v>
      </c>
      <c r="AA34" s="2">
        <f t="shared" si="9"/>
        <v>550</v>
      </c>
      <c r="AB34" s="2">
        <f t="shared" si="10"/>
        <v>10000</v>
      </c>
      <c r="AC34" s="2">
        <f t="shared" si="11"/>
        <v>500</v>
      </c>
      <c r="AD34" s="2">
        <f t="shared" si="0"/>
        <v>15000</v>
      </c>
      <c r="AE34" s="13">
        <f t="shared" si="14"/>
        <v>717.42550128545167</v>
      </c>
      <c r="AF34" s="10">
        <f t="shared" si="15"/>
        <v>8.2568807339449546E-2</v>
      </c>
      <c r="AG34" s="10">
        <f t="shared" si="16"/>
        <v>50.002441834862388</v>
      </c>
      <c r="AH34" s="10">
        <f t="shared" si="17"/>
        <v>112200.00000000001</v>
      </c>
      <c r="AI34" s="10">
        <f t="shared" si="18"/>
        <v>165137614.67889908</v>
      </c>
      <c r="AJ34" s="10">
        <f t="shared" si="19"/>
        <v>290000</v>
      </c>
      <c r="AK34" s="10">
        <f t="shared" si="20"/>
        <v>2244859210000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</v>
      </c>
      <c r="T35" s="2">
        <f t="shared" si="2"/>
        <v>2000</v>
      </c>
      <c r="U35" s="2">
        <f t="shared" si="3"/>
        <v>2000</v>
      </c>
      <c r="V35" s="2">
        <f t="shared" si="4"/>
        <v>1800</v>
      </c>
      <c r="W35" s="2">
        <f t="shared" si="5"/>
        <v>200000</v>
      </c>
      <c r="X35" s="2">
        <f t="shared" si="6"/>
        <v>180000</v>
      </c>
      <c r="Y35" s="2">
        <f t="shared" si="7"/>
        <v>450</v>
      </c>
      <c r="Z35" s="2">
        <f t="shared" si="8"/>
        <v>55.000000000000007</v>
      </c>
      <c r="AA35" s="2">
        <f t="shared" si="9"/>
        <v>450</v>
      </c>
      <c r="AB35" s="2">
        <f t="shared" si="10"/>
        <v>15000</v>
      </c>
      <c r="AC35" s="2">
        <f t="shared" si="11"/>
        <v>750</v>
      </c>
      <c r="AD35" s="2">
        <f t="shared" si="0"/>
        <v>15000</v>
      </c>
      <c r="AE35" s="13">
        <f t="shared" si="14"/>
        <v>566.92221390322391</v>
      </c>
      <c r="AF35" s="10">
        <f t="shared" si="15"/>
        <v>8.3333333333333329E-2</v>
      </c>
      <c r="AG35" s="10">
        <f t="shared" si="16"/>
        <v>55.001807407407412</v>
      </c>
      <c r="AH35" s="10">
        <f t="shared" si="17"/>
        <v>91800</v>
      </c>
      <c r="AI35" s="10">
        <f t="shared" si="18"/>
        <v>275000000.00000006</v>
      </c>
      <c r="AJ35" s="10">
        <f t="shared" si="19"/>
        <v>290000</v>
      </c>
      <c r="AK35" s="10">
        <f t="shared" si="20"/>
        <v>2603943810000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</v>
      </c>
      <c r="T36" s="2">
        <f t="shared" si="2"/>
        <v>1800</v>
      </c>
      <c r="U36" s="2">
        <f t="shared" si="3"/>
        <v>2000</v>
      </c>
      <c r="V36" s="2">
        <f t="shared" si="4"/>
        <v>2200</v>
      </c>
      <c r="W36" s="2">
        <f t="shared" si="5"/>
        <v>200000</v>
      </c>
      <c r="X36" s="2">
        <f t="shared" si="6"/>
        <v>220000.00000000003</v>
      </c>
      <c r="Y36" s="2">
        <f t="shared" si="7"/>
        <v>450</v>
      </c>
      <c r="Z36" s="2">
        <f t="shared" si="8"/>
        <v>50</v>
      </c>
      <c r="AA36" s="2">
        <f t="shared" si="9"/>
        <v>500</v>
      </c>
      <c r="AB36" s="2">
        <f t="shared" si="10"/>
        <v>15000</v>
      </c>
      <c r="AC36" s="2">
        <f t="shared" si="11"/>
        <v>250</v>
      </c>
      <c r="AD36" s="2">
        <f t="shared" si="0"/>
        <v>15000</v>
      </c>
      <c r="AE36" s="13">
        <f t="shared" si="14"/>
        <v>588.1750076537412</v>
      </c>
      <c r="AF36" s="10">
        <f t="shared" si="15"/>
        <v>0.10891089108910891</v>
      </c>
      <c r="AG36" s="10">
        <f t="shared" si="16"/>
        <v>50.005707722772279</v>
      </c>
      <c r="AH36" s="10">
        <f t="shared" si="17"/>
        <v>112200.00000000001</v>
      </c>
      <c r="AI36" s="10">
        <f t="shared" si="18"/>
        <v>294059405.94059408</v>
      </c>
      <c r="AJ36" s="10">
        <f t="shared" si="19"/>
        <v>310000</v>
      </c>
      <c r="AK36" s="10">
        <f t="shared" si="20"/>
        <v>2884821990000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</v>
      </c>
      <c r="T37" s="2">
        <f t="shared" si="2"/>
        <v>2000</v>
      </c>
      <c r="U37" s="2">
        <f t="shared" si="3"/>
        <v>2200</v>
      </c>
      <c r="V37" s="2">
        <f t="shared" si="4"/>
        <v>1800</v>
      </c>
      <c r="W37" s="2">
        <f t="shared" si="5"/>
        <v>220000.00000000003</v>
      </c>
      <c r="X37" s="2">
        <f t="shared" si="6"/>
        <v>180000</v>
      </c>
      <c r="Y37" s="2">
        <f t="shared" si="7"/>
        <v>500</v>
      </c>
      <c r="Z37" s="2">
        <f t="shared" si="8"/>
        <v>55.000000000000007</v>
      </c>
      <c r="AA37" s="2">
        <f t="shared" si="9"/>
        <v>550</v>
      </c>
      <c r="AB37" s="2">
        <f t="shared" si="10"/>
        <v>5000</v>
      </c>
      <c r="AC37" s="2">
        <f t="shared" si="11"/>
        <v>500</v>
      </c>
      <c r="AD37" s="2">
        <f t="shared" si="0"/>
        <v>15000</v>
      </c>
      <c r="AE37" s="13">
        <f t="shared" si="14"/>
        <v>613.98990174206483</v>
      </c>
      <c r="AF37" s="10">
        <f t="shared" si="15"/>
        <v>8.2568807339449546E-2</v>
      </c>
      <c r="AG37" s="10">
        <f t="shared" si="16"/>
        <v>55.002468501529059</v>
      </c>
      <c r="AH37" s="10">
        <f t="shared" si="17"/>
        <v>91800</v>
      </c>
      <c r="AI37" s="10">
        <f t="shared" si="18"/>
        <v>82568807.33944954</v>
      </c>
      <c r="AJ37" s="10">
        <f t="shared" si="19"/>
        <v>310000</v>
      </c>
      <c r="AK37" s="10">
        <f t="shared" si="20"/>
        <v>1033158900000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</v>
      </c>
      <c r="T38" s="2">
        <f t="shared" si="2"/>
        <v>2200</v>
      </c>
      <c r="U38" s="2">
        <f t="shared" si="3"/>
        <v>1800</v>
      </c>
      <c r="V38" s="2">
        <f t="shared" si="4"/>
        <v>2000</v>
      </c>
      <c r="W38" s="2">
        <f t="shared" si="5"/>
        <v>180000</v>
      </c>
      <c r="X38" s="2">
        <f t="shared" si="6"/>
        <v>200000</v>
      </c>
      <c r="Y38" s="2">
        <f t="shared" si="7"/>
        <v>550</v>
      </c>
      <c r="Z38" s="2">
        <f t="shared" si="8"/>
        <v>45</v>
      </c>
      <c r="AA38" s="2">
        <f t="shared" si="9"/>
        <v>450</v>
      </c>
      <c r="AB38" s="2">
        <f t="shared" si="10"/>
        <v>10000</v>
      </c>
      <c r="AC38" s="2">
        <f t="shared" si="11"/>
        <v>750</v>
      </c>
      <c r="AD38" s="2">
        <f t="shared" si="0"/>
        <v>15000</v>
      </c>
      <c r="AE38" s="13">
        <f t="shared" si="14"/>
        <v>711.29151294547876</v>
      </c>
      <c r="AF38" s="10">
        <f t="shared" si="15"/>
        <v>8.3333333333333329E-2</v>
      </c>
      <c r="AG38" s="10">
        <f t="shared" si="16"/>
        <v>45.001825185185183</v>
      </c>
      <c r="AH38" s="10">
        <f t="shared" si="17"/>
        <v>102000</v>
      </c>
      <c r="AI38" s="10">
        <f t="shared" si="18"/>
        <v>183333333.33333334</v>
      </c>
      <c r="AJ38" s="10">
        <f t="shared" si="19"/>
        <v>280000</v>
      </c>
      <c r="AK38" s="10">
        <f t="shared" si="20"/>
        <v>2129770100000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637.65105680293391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P42"/>
  <sheetViews>
    <sheetView topLeftCell="AM10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180000</v>
      </c>
      <c r="T3" s="2">
        <f>LOOKUP(D3,$AY$20:$BA$20,$AY$23:$BA$23)</f>
        <v>180000</v>
      </c>
      <c r="U3" s="2">
        <f>LOOKUP(E3,$AY$20:$BA$20,$AY$24:$BA$24)</f>
        <v>180000</v>
      </c>
      <c r="V3" s="2">
        <f>LOOKUP(F3,$AY$20:$BA$20,$AY$25:$BA$25)</f>
        <v>18000</v>
      </c>
      <c r="W3" s="2">
        <f>LOOKUP(G3,$AY$20:$BA$20,$AY$26:$BA$26)</f>
        <v>180000</v>
      </c>
      <c r="X3" s="2">
        <f>LOOKUP(H3,$AY$20:$BA$20,$AY$27:$BA$27)</f>
        <v>18000</v>
      </c>
      <c r="Y3" s="2">
        <f>LOOKUP(I3,$AY$20:$BA$20,$AY$28:$BA$28)</f>
        <v>450</v>
      </c>
      <c r="Z3" s="2">
        <f>LOOKUP(J3,$AY$20:$BA$20,$AY$29:$BA$29)</f>
        <v>45</v>
      </c>
      <c r="AA3" s="2">
        <f>LOOKUP(K3,$AY$20:$BA$20,$AY$30:$BA$30)</f>
        <v>450</v>
      </c>
      <c r="AB3" s="2">
        <f>LOOKUP(L3,$AY$20:$BA$20,$AY$31:$BA$31)</f>
        <v>12.5</v>
      </c>
      <c r="AC3" s="2">
        <f>LOOKUP(M3,$AY$20:$BA$20,$AY$32:$BA$32)</f>
        <v>12.5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227.38892147493669</v>
      </c>
      <c r="AF3" s="10">
        <f>S3/(R3+S3)</f>
        <v>0.99009900990099009</v>
      </c>
      <c r="AG3" s="10">
        <f>(((R3*S3)/(R3+S3)+T3)/AC3/AD3)+Z3</f>
        <v>47.908514851485151</v>
      </c>
      <c r="AH3" s="10">
        <f>V3+X3*0.5</f>
        <v>27000</v>
      </c>
      <c r="AI3" s="10">
        <f>(R3*S3)*AB3/(R3+S3)</f>
        <v>22277.227722772277</v>
      </c>
      <c r="AJ3" s="10">
        <f>W3+X3*0.5</f>
        <v>189000</v>
      </c>
      <c r="AK3" s="10">
        <f>(AH3+AJ3)*(1+AB3)*Y3+AH3*AJ3</f>
        <v>6415200000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</v>
      </c>
      <c r="Z4" s="2">
        <f t="shared" ref="Z4:Z38" si="8">LOOKUP(J4,$AY$20:$BA$20,$AY$29:$BA$29)</f>
        <v>50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25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299.13821499952473</v>
      </c>
      <c r="AF4" s="10">
        <f>S4/(R4+S4)</f>
        <v>0.99009900990099009</v>
      </c>
      <c r="AG4" s="10">
        <f>(((R4*S4)/(R4+S4)+T4)/AC4/AD4)+Z4</f>
        <v>51.615841584158417</v>
      </c>
      <c r="AH4" s="10">
        <f>V4+X4*0.5</f>
        <v>30000</v>
      </c>
      <c r="AI4" s="10">
        <f>(R4*S4)*AB4/(R4+S4)</f>
        <v>49504.950495049503</v>
      </c>
      <c r="AJ4" s="10">
        <f>W4+X4*0.5</f>
        <v>210000</v>
      </c>
      <c r="AK4" s="10">
        <f>(AH4+AJ4)*(1+AB4)*Y4+AH4*AJ4</f>
        <v>9420000000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3035246.7030749079</v>
      </c>
      <c r="AQ4" s="22">
        <f>AP4/AO4</f>
        <v>3035246.7030749079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220000.00000000003</v>
      </c>
      <c r="T5" s="2">
        <f t="shared" si="2"/>
        <v>220000.00000000003</v>
      </c>
      <c r="U5" s="2">
        <f t="shared" si="3"/>
        <v>220000.00000000003</v>
      </c>
      <c r="V5" s="2">
        <f t="shared" si="4"/>
        <v>22000</v>
      </c>
      <c r="W5" s="2">
        <f t="shared" si="5"/>
        <v>220000.00000000003</v>
      </c>
      <c r="X5" s="2">
        <f t="shared" si="6"/>
        <v>22000</v>
      </c>
      <c r="Y5" s="2">
        <f t="shared" si="7"/>
        <v>550</v>
      </c>
      <c r="Z5" s="2">
        <f t="shared" si="8"/>
        <v>55.000000000000007</v>
      </c>
      <c r="AA5" s="2">
        <f t="shared" si="9"/>
        <v>550</v>
      </c>
      <c r="AB5" s="2">
        <f t="shared" si="10"/>
        <v>37.5</v>
      </c>
      <c r="AC5" s="2">
        <f t="shared" si="11"/>
        <v>37.5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353.9796573691637</v>
      </c>
      <c r="AF5" s="10">
        <f t="shared" ref="AF5:AF38" si="15">S5/(R5+S5)</f>
        <v>0.99009900990099009</v>
      </c>
      <c r="AG5" s="10">
        <f t="shared" ref="AG5:AG38" si="16">(((R5*S5)/(R5+S5)+T5)/AC5/AD5)+Z5</f>
        <v>56.184950495049513</v>
      </c>
      <c r="AH5" s="10">
        <f t="shared" ref="AH5:AH38" si="17">V5+X5*0.5</f>
        <v>33000</v>
      </c>
      <c r="AI5" s="10">
        <f t="shared" ref="AI5:AI38" si="18">(R5*S5)*AB5/(R5+S5)</f>
        <v>81683.168316831696</v>
      </c>
      <c r="AJ5" s="10">
        <f t="shared" ref="AJ5:AJ38" si="19">W5+X5*0.5</f>
        <v>231000.00000000003</v>
      </c>
      <c r="AK5" s="10">
        <f t="shared" ref="AK5:AK38" si="20">(AH5+AJ5)*(1+AB5)*Y5+AH5*AJ5</f>
        <v>13213200000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60236.547331434675</v>
      </c>
      <c r="AQ5" s="25">
        <f>AP5/AO5</f>
        <v>1721.044209469562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180000</v>
      </c>
      <c r="T6" s="2">
        <f t="shared" si="2"/>
        <v>180000</v>
      </c>
      <c r="U6" s="2">
        <f t="shared" si="3"/>
        <v>180000</v>
      </c>
      <c r="V6" s="2">
        <f t="shared" si="4"/>
        <v>20000</v>
      </c>
      <c r="W6" s="2">
        <f t="shared" si="5"/>
        <v>200000</v>
      </c>
      <c r="X6" s="2">
        <f t="shared" si="6"/>
        <v>20000</v>
      </c>
      <c r="Y6" s="2">
        <f t="shared" si="7"/>
        <v>500</v>
      </c>
      <c r="Z6" s="2">
        <f t="shared" si="8"/>
        <v>55.000000000000007</v>
      </c>
      <c r="AA6" s="2">
        <f t="shared" si="9"/>
        <v>550</v>
      </c>
      <c r="AB6" s="2">
        <f t="shared" si="10"/>
        <v>37.5</v>
      </c>
      <c r="AC6" s="2">
        <f t="shared" si="11"/>
        <v>37.5</v>
      </c>
      <c r="AD6" s="2">
        <f t="shared" si="0"/>
        <v>5000</v>
      </c>
      <c r="AE6" s="13">
        <f t="shared" si="14"/>
        <v>314.08513654008868</v>
      </c>
      <c r="AF6" s="10">
        <f t="shared" si="15"/>
        <v>0.99009900990099009</v>
      </c>
      <c r="AG6" s="10">
        <f t="shared" si="16"/>
        <v>55.969504950495057</v>
      </c>
      <c r="AH6" s="10">
        <f t="shared" si="17"/>
        <v>30000</v>
      </c>
      <c r="AI6" s="10">
        <f t="shared" si="18"/>
        <v>66831.683168316828</v>
      </c>
      <c r="AJ6" s="10">
        <f t="shared" si="19"/>
        <v>210000</v>
      </c>
      <c r="AK6" s="10">
        <f t="shared" si="20"/>
        <v>10920000000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3095483.2504063426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200000</v>
      </c>
      <c r="T7" s="2">
        <f t="shared" si="2"/>
        <v>200000</v>
      </c>
      <c r="U7" s="2">
        <f t="shared" si="3"/>
        <v>200000</v>
      </c>
      <c r="V7" s="2">
        <f t="shared" si="4"/>
        <v>22000</v>
      </c>
      <c r="W7" s="2">
        <f t="shared" si="5"/>
        <v>220000.00000000003</v>
      </c>
      <c r="X7" s="2">
        <f t="shared" si="6"/>
        <v>22000</v>
      </c>
      <c r="Y7" s="2">
        <f t="shared" si="7"/>
        <v>550</v>
      </c>
      <c r="Z7" s="2">
        <f t="shared" si="8"/>
        <v>45</v>
      </c>
      <c r="AA7" s="2">
        <f t="shared" si="9"/>
        <v>450</v>
      </c>
      <c r="AB7" s="2">
        <f t="shared" si="10"/>
        <v>12.5</v>
      </c>
      <c r="AC7" s="2">
        <f t="shared" si="11"/>
        <v>12.5</v>
      </c>
      <c r="AD7" s="2">
        <f t="shared" si="0"/>
        <v>5000</v>
      </c>
      <c r="AE7" s="13">
        <f t="shared" si="14"/>
        <v>251.63529460248807</v>
      </c>
      <c r="AF7" s="10">
        <f t="shared" si="15"/>
        <v>0.99009900990099009</v>
      </c>
      <c r="AG7" s="10">
        <f t="shared" si="16"/>
        <v>48.231683168316835</v>
      </c>
      <c r="AH7" s="10">
        <f t="shared" si="17"/>
        <v>33000</v>
      </c>
      <c r="AI7" s="10">
        <f t="shared" si="18"/>
        <v>24752.475247524751</v>
      </c>
      <c r="AJ7" s="10">
        <f t="shared" si="19"/>
        <v>231000.00000000003</v>
      </c>
      <c r="AK7" s="10">
        <f t="shared" si="20"/>
        <v>9583200000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220000.00000000003</v>
      </c>
      <c r="T8" s="2">
        <f t="shared" si="2"/>
        <v>220000.00000000003</v>
      </c>
      <c r="U8" s="2">
        <f t="shared" si="3"/>
        <v>220000.00000000003</v>
      </c>
      <c r="V8" s="2">
        <f t="shared" si="4"/>
        <v>18000</v>
      </c>
      <c r="W8" s="2">
        <f t="shared" si="5"/>
        <v>180000</v>
      </c>
      <c r="X8" s="2">
        <f t="shared" si="6"/>
        <v>18000</v>
      </c>
      <c r="Y8" s="2">
        <f t="shared" si="7"/>
        <v>450</v>
      </c>
      <c r="Z8" s="2">
        <f t="shared" si="8"/>
        <v>50</v>
      </c>
      <c r="AA8" s="2">
        <f t="shared" si="9"/>
        <v>500</v>
      </c>
      <c r="AB8" s="2">
        <f t="shared" si="10"/>
        <v>25</v>
      </c>
      <c r="AC8" s="2">
        <f t="shared" si="11"/>
        <v>25</v>
      </c>
      <c r="AD8" s="2">
        <f t="shared" si="0"/>
        <v>5000</v>
      </c>
      <c r="AE8" s="13">
        <f t="shared" si="14"/>
        <v>295.46406993094575</v>
      </c>
      <c r="AF8" s="10">
        <f t="shared" si="15"/>
        <v>0.99009900990099009</v>
      </c>
      <c r="AG8" s="10">
        <f t="shared" si="16"/>
        <v>51.777425742574259</v>
      </c>
      <c r="AH8" s="10">
        <f t="shared" si="17"/>
        <v>27000</v>
      </c>
      <c r="AI8" s="10">
        <f t="shared" si="18"/>
        <v>54455.445544554459</v>
      </c>
      <c r="AJ8" s="10">
        <f t="shared" si="19"/>
        <v>189000</v>
      </c>
      <c r="AK8" s="10">
        <f t="shared" si="20"/>
        <v>7630200000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180000</v>
      </c>
      <c r="T9" s="2">
        <f t="shared" si="2"/>
        <v>200000</v>
      </c>
      <c r="U9" s="2">
        <f t="shared" si="3"/>
        <v>220000.00000000003</v>
      </c>
      <c r="V9" s="2">
        <f t="shared" si="4"/>
        <v>18000</v>
      </c>
      <c r="W9" s="2">
        <f t="shared" si="5"/>
        <v>200000</v>
      </c>
      <c r="X9" s="2">
        <f t="shared" si="6"/>
        <v>22000</v>
      </c>
      <c r="Y9" s="2">
        <f t="shared" si="7"/>
        <v>550</v>
      </c>
      <c r="Z9" s="2">
        <f t="shared" si="8"/>
        <v>45</v>
      </c>
      <c r="AA9" s="2">
        <f t="shared" si="9"/>
        <v>500</v>
      </c>
      <c r="AB9" s="2">
        <f t="shared" si="10"/>
        <v>25</v>
      </c>
      <c r="AC9" s="2">
        <f t="shared" si="11"/>
        <v>37.5</v>
      </c>
      <c r="AD9" s="2">
        <f t="shared" si="0"/>
        <v>5000</v>
      </c>
      <c r="AE9" s="13">
        <f t="shared" si="14"/>
        <v>312.5524556541705</v>
      </c>
      <c r="AF9" s="10">
        <f t="shared" si="15"/>
        <v>0.99009900990099009</v>
      </c>
      <c r="AG9" s="10">
        <f t="shared" si="16"/>
        <v>46.076171617161719</v>
      </c>
      <c r="AH9" s="10">
        <f t="shared" si="17"/>
        <v>29000</v>
      </c>
      <c r="AI9" s="10">
        <f t="shared" si="18"/>
        <v>44554.455445544554</v>
      </c>
      <c r="AJ9" s="10">
        <f t="shared" si="19"/>
        <v>211000</v>
      </c>
      <c r="AK9" s="10">
        <f t="shared" si="20"/>
        <v>9551000000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200000</v>
      </c>
      <c r="T10" s="2">
        <f t="shared" si="2"/>
        <v>220000.00000000003</v>
      </c>
      <c r="U10" s="2">
        <f t="shared" si="3"/>
        <v>180000</v>
      </c>
      <c r="V10" s="2">
        <f t="shared" si="4"/>
        <v>20000</v>
      </c>
      <c r="W10" s="2">
        <f t="shared" si="5"/>
        <v>220000.00000000003</v>
      </c>
      <c r="X10" s="2">
        <f t="shared" si="6"/>
        <v>18000</v>
      </c>
      <c r="Y10" s="2">
        <f t="shared" si="7"/>
        <v>450</v>
      </c>
      <c r="Z10" s="2">
        <f t="shared" si="8"/>
        <v>50</v>
      </c>
      <c r="AA10" s="2">
        <f t="shared" si="9"/>
        <v>550</v>
      </c>
      <c r="AB10" s="2">
        <f t="shared" si="10"/>
        <v>37.5</v>
      </c>
      <c r="AC10" s="2">
        <f t="shared" si="11"/>
        <v>12.5</v>
      </c>
      <c r="AD10" s="2">
        <f t="shared" si="0"/>
        <v>5000</v>
      </c>
      <c r="AE10" s="13">
        <f t="shared" si="14"/>
        <v>304.24141730293246</v>
      </c>
      <c r="AF10" s="10">
        <f t="shared" si="15"/>
        <v>0.99009900990099009</v>
      </c>
      <c r="AG10" s="10">
        <f t="shared" si="16"/>
        <v>53.551683168316835</v>
      </c>
      <c r="AH10" s="10">
        <f t="shared" si="17"/>
        <v>29000</v>
      </c>
      <c r="AI10" s="10">
        <f t="shared" si="18"/>
        <v>74257.425742574254</v>
      </c>
      <c r="AJ10" s="10">
        <f t="shared" si="19"/>
        <v>229000.00000000003</v>
      </c>
      <c r="AK10" s="10">
        <f t="shared" si="20"/>
        <v>11110850000.000002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220000.00000000003</v>
      </c>
      <c r="T11" s="2">
        <f t="shared" si="2"/>
        <v>180000</v>
      </c>
      <c r="U11" s="2">
        <f t="shared" si="3"/>
        <v>200000</v>
      </c>
      <c r="V11" s="2">
        <f t="shared" si="4"/>
        <v>22000</v>
      </c>
      <c r="W11" s="2">
        <f t="shared" si="5"/>
        <v>180000</v>
      </c>
      <c r="X11" s="2">
        <f t="shared" si="6"/>
        <v>20000</v>
      </c>
      <c r="Y11" s="2">
        <f t="shared" si="7"/>
        <v>500</v>
      </c>
      <c r="Z11" s="2">
        <f t="shared" si="8"/>
        <v>55.000000000000007</v>
      </c>
      <c r="AA11" s="2">
        <f t="shared" si="9"/>
        <v>450</v>
      </c>
      <c r="AB11" s="2">
        <f t="shared" si="10"/>
        <v>12.5</v>
      </c>
      <c r="AC11" s="2">
        <f t="shared" si="11"/>
        <v>25</v>
      </c>
      <c r="AD11" s="2">
        <f t="shared" si="0"/>
        <v>5000</v>
      </c>
      <c r="AE11" s="13">
        <f t="shared" si="14"/>
        <v>245.9596572861617</v>
      </c>
      <c r="AF11" s="10">
        <f t="shared" si="15"/>
        <v>0.99009900990099009</v>
      </c>
      <c r="AG11" s="10">
        <f t="shared" si="16"/>
        <v>56.457425742574266</v>
      </c>
      <c r="AH11" s="10">
        <f t="shared" si="17"/>
        <v>32000</v>
      </c>
      <c r="AI11" s="10">
        <f t="shared" si="18"/>
        <v>27227.72277227723</v>
      </c>
      <c r="AJ11" s="10">
        <f t="shared" si="19"/>
        <v>190000</v>
      </c>
      <c r="AK11" s="10">
        <f t="shared" si="20"/>
        <v>7578500000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180000</v>
      </c>
      <c r="T12" s="2">
        <f t="shared" si="2"/>
        <v>220000.00000000003</v>
      </c>
      <c r="U12" s="2">
        <f t="shared" si="3"/>
        <v>200000</v>
      </c>
      <c r="V12" s="2">
        <f t="shared" si="4"/>
        <v>18000</v>
      </c>
      <c r="W12" s="2">
        <f t="shared" si="5"/>
        <v>220000.00000000003</v>
      </c>
      <c r="X12" s="2">
        <f t="shared" si="6"/>
        <v>20000</v>
      </c>
      <c r="Y12" s="2">
        <f t="shared" si="7"/>
        <v>550</v>
      </c>
      <c r="Z12" s="2">
        <f t="shared" si="8"/>
        <v>50</v>
      </c>
      <c r="AA12" s="2">
        <f t="shared" si="9"/>
        <v>450</v>
      </c>
      <c r="AB12" s="2">
        <f t="shared" si="10"/>
        <v>37.5</v>
      </c>
      <c r="AC12" s="2">
        <f t="shared" si="11"/>
        <v>25</v>
      </c>
      <c r="AD12" s="2">
        <f t="shared" si="0"/>
        <v>5000</v>
      </c>
      <c r="AE12" s="13">
        <f t="shared" si="14"/>
        <v>337.43733855117779</v>
      </c>
      <c r="AF12" s="10">
        <f t="shared" si="15"/>
        <v>0.99009900990099009</v>
      </c>
      <c r="AG12" s="10">
        <f t="shared" si="16"/>
        <v>51.774257425742576</v>
      </c>
      <c r="AH12" s="10">
        <f t="shared" si="17"/>
        <v>28000</v>
      </c>
      <c r="AI12" s="10">
        <f t="shared" si="18"/>
        <v>66831.683168316828</v>
      </c>
      <c r="AJ12" s="10">
        <f t="shared" si="19"/>
        <v>230000.00000000003</v>
      </c>
      <c r="AK12" s="10">
        <f t="shared" si="20"/>
        <v>11903150000.000002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200000</v>
      </c>
      <c r="T13" s="2">
        <f t="shared" si="2"/>
        <v>180000</v>
      </c>
      <c r="U13" s="2">
        <f t="shared" si="3"/>
        <v>220000.00000000003</v>
      </c>
      <c r="V13" s="2">
        <f t="shared" si="4"/>
        <v>20000</v>
      </c>
      <c r="W13" s="2">
        <f t="shared" si="5"/>
        <v>180000</v>
      </c>
      <c r="X13" s="2">
        <f t="shared" si="6"/>
        <v>22000</v>
      </c>
      <c r="Y13" s="2">
        <f t="shared" si="7"/>
        <v>450</v>
      </c>
      <c r="Z13" s="2">
        <f t="shared" si="8"/>
        <v>55.000000000000007</v>
      </c>
      <c r="AA13" s="2">
        <f t="shared" si="9"/>
        <v>500</v>
      </c>
      <c r="AB13" s="2">
        <f t="shared" si="10"/>
        <v>12.5</v>
      </c>
      <c r="AC13" s="2">
        <f t="shared" si="11"/>
        <v>37.5</v>
      </c>
      <c r="AD13" s="2">
        <f t="shared" si="0"/>
        <v>5000</v>
      </c>
      <c r="AE13" s="13">
        <f t="shared" si="14"/>
        <v>223.90747799405773</v>
      </c>
      <c r="AF13" s="10">
        <f t="shared" si="15"/>
        <v>0.99009900990099009</v>
      </c>
      <c r="AG13" s="10">
        <f t="shared" si="16"/>
        <v>55.970561056105616</v>
      </c>
      <c r="AH13" s="10">
        <f t="shared" si="17"/>
        <v>31000</v>
      </c>
      <c r="AI13" s="10">
        <f t="shared" si="18"/>
        <v>24752.475247524751</v>
      </c>
      <c r="AJ13" s="10">
        <f t="shared" si="19"/>
        <v>191000</v>
      </c>
      <c r="AK13" s="10">
        <f t="shared" si="20"/>
        <v>7269650000</v>
      </c>
      <c r="AL13" s="10">
        <f t="shared" si="21"/>
        <v>450.6</v>
      </c>
      <c r="AM13" s="12"/>
      <c r="AN13" s="26" t="s">
        <v>53</v>
      </c>
      <c r="AO13" s="12">
        <f>10*LOG((AP4-AQ5)/AO6/AQ5)</f>
        <v>16.898531455306308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220000.00000000003</v>
      </c>
      <c r="T14" s="2">
        <f t="shared" si="2"/>
        <v>200000</v>
      </c>
      <c r="U14" s="2">
        <f t="shared" si="3"/>
        <v>180000</v>
      </c>
      <c r="V14" s="2">
        <f t="shared" si="4"/>
        <v>22000</v>
      </c>
      <c r="W14" s="2">
        <f t="shared" si="5"/>
        <v>200000</v>
      </c>
      <c r="X14" s="2">
        <f t="shared" si="6"/>
        <v>18000</v>
      </c>
      <c r="Y14" s="2">
        <f t="shared" si="7"/>
        <v>500</v>
      </c>
      <c r="Z14" s="2">
        <f t="shared" si="8"/>
        <v>45</v>
      </c>
      <c r="AA14" s="2">
        <f t="shared" si="9"/>
        <v>550</v>
      </c>
      <c r="AB14" s="2">
        <f t="shared" si="10"/>
        <v>25</v>
      </c>
      <c r="AC14" s="2">
        <f t="shared" si="11"/>
        <v>12.5</v>
      </c>
      <c r="AD14" s="2">
        <f t="shared" si="0"/>
        <v>5000</v>
      </c>
      <c r="AE14" s="13">
        <f t="shared" si="14"/>
        <v>312.19516588370493</v>
      </c>
      <c r="AF14" s="10">
        <f t="shared" si="15"/>
        <v>0.99009900990099009</v>
      </c>
      <c r="AG14" s="10">
        <f t="shared" si="16"/>
        <v>48.234851485148518</v>
      </c>
      <c r="AH14" s="10">
        <f t="shared" si="17"/>
        <v>31000</v>
      </c>
      <c r="AI14" s="10">
        <f t="shared" si="18"/>
        <v>54455.445544554459</v>
      </c>
      <c r="AJ14" s="10">
        <f t="shared" si="19"/>
        <v>209000</v>
      </c>
      <c r="AK14" s="10">
        <f t="shared" si="20"/>
        <v>9599000000</v>
      </c>
      <c r="AL14" s="10">
        <f t="shared" si="21"/>
        <v>500.6</v>
      </c>
      <c r="AM14" s="12"/>
      <c r="AN14" s="26" t="s">
        <v>54</v>
      </c>
      <c r="AO14" s="12">
        <f>10*LOG((AP4-AQ5)/AO6)</f>
        <v>49.256451719779335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200000</v>
      </c>
      <c r="T15" s="2">
        <f t="shared" si="2"/>
        <v>220000.00000000003</v>
      </c>
      <c r="U15" s="2">
        <f t="shared" si="3"/>
        <v>180000</v>
      </c>
      <c r="V15" s="2">
        <f t="shared" si="4"/>
        <v>22000</v>
      </c>
      <c r="W15" s="2">
        <f t="shared" si="5"/>
        <v>200000</v>
      </c>
      <c r="X15" s="2">
        <f t="shared" si="6"/>
        <v>18000</v>
      </c>
      <c r="Y15" s="2">
        <f t="shared" si="7"/>
        <v>550</v>
      </c>
      <c r="Z15" s="2">
        <f t="shared" si="8"/>
        <v>55.000000000000007</v>
      </c>
      <c r="AA15" s="2">
        <f t="shared" si="9"/>
        <v>500</v>
      </c>
      <c r="AB15" s="2">
        <f t="shared" si="10"/>
        <v>12.5</v>
      </c>
      <c r="AC15" s="2">
        <f t="shared" si="11"/>
        <v>25</v>
      </c>
      <c r="AD15" s="2">
        <f t="shared" si="0"/>
        <v>10000</v>
      </c>
      <c r="AE15" s="13">
        <f t="shared" si="14"/>
        <v>240.86483131370701</v>
      </c>
      <c r="AF15" s="10">
        <f t="shared" si="15"/>
        <v>0.99108027750247774</v>
      </c>
      <c r="AG15" s="10">
        <f t="shared" si="16"/>
        <v>55.887135777998026</v>
      </c>
      <c r="AH15" s="10">
        <f t="shared" si="17"/>
        <v>31000</v>
      </c>
      <c r="AI15" s="10">
        <f t="shared" si="18"/>
        <v>22299.30624380575</v>
      </c>
      <c r="AJ15" s="10">
        <f t="shared" si="19"/>
        <v>209000</v>
      </c>
      <c r="AK15" s="10">
        <f t="shared" si="20"/>
        <v>8261000000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220000.00000000003</v>
      </c>
      <c r="T16" s="2">
        <f t="shared" si="2"/>
        <v>180000</v>
      </c>
      <c r="U16" s="2">
        <f t="shared" si="3"/>
        <v>200000</v>
      </c>
      <c r="V16" s="2">
        <f t="shared" si="4"/>
        <v>18000</v>
      </c>
      <c r="W16" s="2">
        <f t="shared" si="5"/>
        <v>220000.00000000003</v>
      </c>
      <c r="X16" s="2">
        <f t="shared" si="6"/>
        <v>20000</v>
      </c>
      <c r="Y16" s="2">
        <f t="shared" si="7"/>
        <v>450</v>
      </c>
      <c r="Z16" s="2">
        <f t="shared" si="8"/>
        <v>45</v>
      </c>
      <c r="AA16" s="2">
        <f t="shared" si="9"/>
        <v>550</v>
      </c>
      <c r="AB16" s="2">
        <f t="shared" si="10"/>
        <v>25</v>
      </c>
      <c r="AC16" s="2">
        <f t="shared" si="11"/>
        <v>37.5</v>
      </c>
      <c r="AD16" s="2">
        <f t="shared" si="0"/>
        <v>10000</v>
      </c>
      <c r="AE16" s="13">
        <f t="shared" si="14"/>
        <v>284.89214742665263</v>
      </c>
      <c r="AF16" s="10">
        <f t="shared" si="15"/>
        <v>0.99099099099099097</v>
      </c>
      <c r="AG16" s="10">
        <f t="shared" si="16"/>
        <v>45.485285285285286</v>
      </c>
      <c r="AH16" s="10">
        <f t="shared" si="17"/>
        <v>28000</v>
      </c>
      <c r="AI16" s="10">
        <f t="shared" si="18"/>
        <v>49549.549549549549</v>
      </c>
      <c r="AJ16" s="10">
        <f t="shared" si="19"/>
        <v>230000.00000000003</v>
      </c>
      <c r="AK16" s="10">
        <f t="shared" si="20"/>
        <v>9458600000.0000019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180000</v>
      </c>
      <c r="T17" s="2">
        <f t="shared" si="2"/>
        <v>200000</v>
      </c>
      <c r="U17" s="2">
        <f t="shared" si="3"/>
        <v>220000.00000000003</v>
      </c>
      <c r="V17" s="2">
        <f t="shared" si="4"/>
        <v>20000</v>
      </c>
      <c r="W17" s="2">
        <f t="shared" si="5"/>
        <v>180000</v>
      </c>
      <c r="X17" s="2">
        <f t="shared" si="6"/>
        <v>22000</v>
      </c>
      <c r="Y17" s="2">
        <f t="shared" si="7"/>
        <v>500</v>
      </c>
      <c r="Z17" s="2">
        <f t="shared" si="8"/>
        <v>50</v>
      </c>
      <c r="AA17" s="2">
        <f t="shared" si="9"/>
        <v>450</v>
      </c>
      <c r="AB17" s="2">
        <f t="shared" si="10"/>
        <v>37.5</v>
      </c>
      <c r="AC17" s="2">
        <f t="shared" si="11"/>
        <v>12.5</v>
      </c>
      <c r="AD17" s="2">
        <f t="shared" si="0"/>
        <v>10000</v>
      </c>
      <c r="AE17" s="13">
        <f t="shared" si="14"/>
        <v>341.2353188167682</v>
      </c>
      <c r="AF17" s="10">
        <f t="shared" si="15"/>
        <v>0.98792535675082327</v>
      </c>
      <c r="AG17" s="10">
        <f t="shared" si="16"/>
        <v>51.617387486278815</v>
      </c>
      <c r="AH17" s="10">
        <f t="shared" si="17"/>
        <v>31000</v>
      </c>
      <c r="AI17" s="10">
        <f t="shared" si="18"/>
        <v>81503.841931942923</v>
      </c>
      <c r="AJ17" s="10">
        <f t="shared" si="19"/>
        <v>191000</v>
      </c>
      <c r="AK17" s="10">
        <f t="shared" si="20"/>
        <v>10194500000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200000</v>
      </c>
      <c r="T18" s="2">
        <f t="shared" si="2"/>
        <v>220000.00000000003</v>
      </c>
      <c r="U18" s="2">
        <f t="shared" si="3"/>
        <v>200000</v>
      </c>
      <c r="V18" s="2">
        <f t="shared" si="4"/>
        <v>18000</v>
      </c>
      <c r="W18" s="2">
        <f t="shared" si="5"/>
        <v>180000</v>
      </c>
      <c r="X18" s="2">
        <f t="shared" si="6"/>
        <v>22000</v>
      </c>
      <c r="Y18" s="2">
        <f t="shared" si="7"/>
        <v>500</v>
      </c>
      <c r="Z18" s="2">
        <f t="shared" si="8"/>
        <v>55.000000000000007</v>
      </c>
      <c r="AA18" s="2">
        <f t="shared" si="9"/>
        <v>550</v>
      </c>
      <c r="AB18" s="2">
        <f t="shared" si="10"/>
        <v>25</v>
      </c>
      <c r="AC18" s="2">
        <f t="shared" si="11"/>
        <v>12.5</v>
      </c>
      <c r="AD18" s="2">
        <f t="shared" si="0"/>
        <v>10000</v>
      </c>
      <c r="AE18" s="13">
        <f t="shared" si="14"/>
        <v>287.75756268347334</v>
      </c>
      <c r="AF18" s="10">
        <f t="shared" si="15"/>
        <v>0.99108027750247774</v>
      </c>
      <c r="AG18" s="10">
        <f t="shared" si="16"/>
        <v>56.774271555996044</v>
      </c>
      <c r="AH18" s="10">
        <f t="shared" si="17"/>
        <v>29000</v>
      </c>
      <c r="AI18" s="10">
        <f t="shared" si="18"/>
        <v>44598.612487611499</v>
      </c>
      <c r="AJ18" s="10">
        <f t="shared" si="19"/>
        <v>191000</v>
      </c>
      <c r="AK18" s="10">
        <f t="shared" si="20"/>
        <v>8399000000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220000.00000000003</v>
      </c>
      <c r="T19" s="2">
        <f t="shared" si="2"/>
        <v>180000</v>
      </c>
      <c r="U19" s="2">
        <f t="shared" si="3"/>
        <v>220000.00000000003</v>
      </c>
      <c r="V19" s="2">
        <f t="shared" si="4"/>
        <v>20000</v>
      </c>
      <c r="W19" s="2">
        <f t="shared" si="5"/>
        <v>200000</v>
      </c>
      <c r="X19" s="2">
        <f t="shared" si="6"/>
        <v>18000</v>
      </c>
      <c r="Y19" s="2">
        <f t="shared" si="7"/>
        <v>550</v>
      </c>
      <c r="Z19" s="2">
        <f t="shared" si="8"/>
        <v>45</v>
      </c>
      <c r="AA19" s="2">
        <f t="shared" si="9"/>
        <v>450</v>
      </c>
      <c r="AB19" s="2">
        <f t="shared" si="10"/>
        <v>37.5</v>
      </c>
      <c r="AC19" s="2">
        <f t="shared" si="11"/>
        <v>25</v>
      </c>
      <c r="AD19" s="2">
        <f t="shared" si="0"/>
        <v>10000</v>
      </c>
      <c r="AE19" s="13">
        <f t="shared" si="14"/>
        <v>357.95380508765692</v>
      </c>
      <c r="AF19" s="10">
        <f t="shared" si="15"/>
        <v>0.99099099099099097</v>
      </c>
      <c r="AG19" s="10">
        <f t="shared" si="16"/>
        <v>45.727927927927929</v>
      </c>
      <c r="AH19" s="10">
        <f t="shared" si="17"/>
        <v>29000</v>
      </c>
      <c r="AI19" s="10">
        <f t="shared" si="18"/>
        <v>74324.32432432432</v>
      </c>
      <c r="AJ19" s="10">
        <f t="shared" si="19"/>
        <v>209000</v>
      </c>
      <c r="AK19" s="10">
        <f t="shared" si="20"/>
        <v>11100650000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180000</v>
      </c>
      <c r="T20" s="2">
        <f t="shared" si="2"/>
        <v>200000</v>
      </c>
      <c r="U20" s="2">
        <f t="shared" si="3"/>
        <v>180000</v>
      </c>
      <c r="V20" s="2">
        <f t="shared" si="4"/>
        <v>22000</v>
      </c>
      <c r="W20" s="2">
        <f t="shared" si="5"/>
        <v>220000.00000000003</v>
      </c>
      <c r="X20" s="2">
        <f t="shared" si="6"/>
        <v>20000</v>
      </c>
      <c r="Y20" s="2">
        <f t="shared" si="7"/>
        <v>450</v>
      </c>
      <c r="Z20" s="2">
        <f t="shared" si="8"/>
        <v>50</v>
      </c>
      <c r="AA20" s="2">
        <f t="shared" si="9"/>
        <v>500</v>
      </c>
      <c r="AB20" s="2">
        <f t="shared" si="10"/>
        <v>12.5</v>
      </c>
      <c r="AC20" s="2">
        <f t="shared" si="11"/>
        <v>37.5</v>
      </c>
      <c r="AD20" s="2">
        <f t="shared" si="0"/>
        <v>10000</v>
      </c>
      <c r="AE20" s="13">
        <f t="shared" si="14"/>
        <v>230.84335089873525</v>
      </c>
      <c r="AF20" s="10">
        <f t="shared" si="15"/>
        <v>0.98792535675082327</v>
      </c>
      <c r="AG20" s="10">
        <f t="shared" si="16"/>
        <v>50.539129162092941</v>
      </c>
      <c r="AH20" s="10">
        <f t="shared" si="17"/>
        <v>32000</v>
      </c>
      <c r="AI20" s="10">
        <f t="shared" si="18"/>
        <v>27167.94731064764</v>
      </c>
      <c r="AJ20" s="10">
        <f t="shared" si="19"/>
        <v>230000.00000000003</v>
      </c>
      <c r="AK20" s="10">
        <f t="shared" si="20"/>
        <v>8951650000.0000019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31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200000</v>
      </c>
      <c r="T21" s="2">
        <f t="shared" si="2"/>
        <v>180000</v>
      </c>
      <c r="U21" s="2">
        <f t="shared" si="3"/>
        <v>220000.00000000003</v>
      </c>
      <c r="V21" s="2">
        <f t="shared" si="4"/>
        <v>22000</v>
      </c>
      <c r="W21" s="2">
        <f t="shared" si="5"/>
        <v>220000.00000000003</v>
      </c>
      <c r="X21" s="2">
        <f t="shared" si="6"/>
        <v>18000</v>
      </c>
      <c r="Y21" s="2">
        <f t="shared" si="7"/>
        <v>500</v>
      </c>
      <c r="Z21" s="2">
        <f t="shared" si="8"/>
        <v>50</v>
      </c>
      <c r="AA21" s="2">
        <f t="shared" si="9"/>
        <v>450</v>
      </c>
      <c r="AB21" s="2">
        <f t="shared" si="10"/>
        <v>25</v>
      </c>
      <c r="AC21" s="2">
        <f t="shared" si="11"/>
        <v>37.5</v>
      </c>
      <c r="AD21" s="2">
        <f t="shared" si="0"/>
        <v>10000</v>
      </c>
      <c r="AE21" s="13">
        <f t="shared" si="14"/>
        <v>283.65634689944397</v>
      </c>
      <c r="AF21" s="10">
        <f t="shared" si="15"/>
        <v>0.99108027750247774</v>
      </c>
      <c r="AG21" s="10">
        <f t="shared" si="16"/>
        <v>50.484757185332015</v>
      </c>
      <c r="AH21" s="10">
        <f t="shared" si="17"/>
        <v>31000</v>
      </c>
      <c r="AI21" s="10">
        <f t="shared" si="18"/>
        <v>44598.612487611499</v>
      </c>
      <c r="AJ21" s="10">
        <f t="shared" si="19"/>
        <v>229000.00000000003</v>
      </c>
      <c r="AK21" s="10">
        <f t="shared" si="20"/>
        <v>10479000000.000002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LOOKUP(BD33,$AY$3:$BA$3,AY4:BA4)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220000.00000000003</v>
      </c>
      <c r="T22" s="2">
        <f t="shared" si="2"/>
        <v>200000</v>
      </c>
      <c r="U22" s="2">
        <f t="shared" si="3"/>
        <v>180000</v>
      </c>
      <c r="V22" s="2">
        <f t="shared" si="4"/>
        <v>18000</v>
      </c>
      <c r="W22" s="2">
        <f t="shared" si="5"/>
        <v>180000</v>
      </c>
      <c r="X22" s="2">
        <f t="shared" si="6"/>
        <v>20000</v>
      </c>
      <c r="Y22" s="2">
        <f t="shared" si="7"/>
        <v>550</v>
      </c>
      <c r="Z22" s="2">
        <f t="shared" si="8"/>
        <v>55.000000000000007</v>
      </c>
      <c r="AA22" s="2">
        <f t="shared" si="9"/>
        <v>500</v>
      </c>
      <c r="AB22" s="2">
        <f t="shared" si="10"/>
        <v>37.5</v>
      </c>
      <c r="AC22" s="2">
        <f t="shared" si="11"/>
        <v>12.5</v>
      </c>
      <c r="AD22" s="2">
        <f t="shared" si="0"/>
        <v>10000</v>
      </c>
      <c r="AE22" s="13">
        <f t="shared" si="14"/>
        <v>353.34314868888669</v>
      </c>
      <c r="AF22" s="10">
        <f t="shared" si="15"/>
        <v>0.99099099099099097</v>
      </c>
      <c r="AG22" s="10">
        <f t="shared" si="16"/>
        <v>56.615855855855862</v>
      </c>
      <c r="AH22" s="10">
        <f t="shared" si="17"/>
        <v>28000</v>
      </c>
      <c r="AI22" s="10">
        <f t="shared" si="18"/>
        <v>74324.32432432432</v>
      </c>
      <c r="AJ22" s="10">
        <f t="shared" si="19"/>
        <v>190000</v>
      </c>
      <c r="AK22" s="10">
        <f t="shared" si="20"/>
        <v>9936150000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LOOKUP(BE33,$AY$3:$BA$3,AY5:BA5)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180000</v>
      </c>
      <c r="T23" s="2">
        <f t="shared" si="2"/>
        <v>220000.00000000003</v>
      </c>
      <c r="U23" s="2">
        <f t="shared" si="3"/>
        <v>200000</v>
      </c>
      <c r="V23" s="2">
        <f t="shared" si="4"/>
        <v>20000</v>
      </c>
      <c r="W23" s="2">
        <f t="shared" si="5"/>
        <v>200000</v>
      </c>
      <c r="X23" s="2">
        <f t="shared" si="6"/>
        <v>22000</v>
      </c>
      <c r="Y23" s="2">
        <f t="shared" si="7"/>
        <v>450</v>
      </c>
      <c r="Z23" s="2">
        <f t="shared" si="8"/>
        <v>45</v>
      </c>
      <c r="AA23" s="2">
        <f t="shared" si="9"/>
        <v>550</v>
      </c>
      <c r="AB23" s="2">
        <f t="shared" si="10"/>
        <v>12.5</v>
      </c>
      <c r="AC23" s="2">
        <f t="shared" si="11"/>
        <v>25</v>
      </c>
      <c r="AD23" s="2">
        <f t="shared" si="0"/>
        <v>10000</v>
      </c>
      <c r="AE23" s="13">
        <f t="shared" si="14"/>
        <v>238.1948581202148</v>
      </c>
      <c r="AF23" s="10">
        <f t="shared" si="15"/>
        <v>0.98792535675082327</v>
      </c>
      <c r="AG23" s="10">
        <f t="shared" si="16"/>
        <v>45.888693743139406</v>
      </c>
      <c r="AH23" s="10">
        <f t="shared" si="17"/>
        <v>31000</v>
      </c>
      <c r="AI23" s="10">
        <f t="shared" si="18"/>
        <v>27167.94731064764</v>
      </c>
      <c r="AJ23" s="10">
        <f t="shared" si="19"/>
        <v>211000</v>
      </c>
      <c r="AK23" s="10">
        <f t="shared" si="20"/>
        <v>8011150000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LOOKUP(BF33,$AY$3:$BA$3,AY6:BA6)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200000</v>
      </c>
      <c r="T24" s="2">
        <f t="shared" si="2"/>
        <v>200000</v>
      </c>
      <c r="U24" s="2">
        <f t="shared" si="3"/>
        <v>220000.00000000003</v>
      </c>
      <c r="V24" s="2">
        <f t="shared" si="4"/>
        <v>22000</v>
      </c>
      <c r="W24" s="2">
        <f t="shared" si="5"/>
        <v>180000</v>
      </c>
      <c r="X24" s="2">
        <f t="shared" si="6"/>
        <v>20000</v>
      </c>
      <c r="Y24" s="2">
        <f t="shared" si="7"/>
        <v>450</v>
      </c>
      <c r="Z24" s="2">
        <f t="shared" si="8"/>
        <v>45</v>
      </c>
      <c r="AA24" s="2">
        <f t="shared" si="9"/>
        <v>550</v>
      </c>
      <c r="AB24" s="2">
        <f t="shared" si="10"/>
        <v>37.5</v>
      </c>
      <c r="AC24" s="2">
        <f t="shared" si="11"/>
        <v>25</v>
      </c>
      <c r="AD24" s="2">
        <f t="shared" si="0"/>
        <v>10000</v>
      </c>
      <c r="AE24" s="13">
        <f t="shared" si="14"/>
        <v>300.65432126969847</v>
      </c>
      <c r="AF24" s="10">
        <f t="shared" si="15"/>
        <v>0.99108027750247774</v>
      </c>
      <c r="AG24" s="10">
        <f t="shared" si="16"/>
        <v>45.80713577799802</v>
      </c>
      <c r="AH24" s="10">
        <f t="shared" si="17"/>
        <v>32000</v>
      </c>
      <c r="AI24" s="10">
        <f t="shared" si="18"/>
        <v>66897.918731417245</v>
      </c>
      <c r="AJ24" s="10">
        <f t="shared" si="19"/>
        <v>190000</v>
      </c>
      <c r="AK24" s="10">
        <f t="shared" si="20"/>
        <v>9926150000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LOOKUP(BG33,$AY$3:$BA$3,AY7:BA7)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220000.00000000003</v>
      </c>
      <c r="T25" s="2">
        <f t="shared" si="2"/>
        <v>220000.00000000003</v>
      </c>
      <c r="U25" s="2">
        <f t="shared" si="3"/>
        <v>180000</v>
      </c>
      <c r="V25" s="2">
        <f t="shared" si="4"/>
        <v>18000</v>
      </c>
      <c r="W25" s="2">
        <f t="shared" si="5"/>
        <v>200000</v>
      </c>
      <c r="X25" s="2">
        <f t="shared" si="6"/>
        <v>22000</v>
      </c>
      <c r="Y25" s="2">
        <f t="shared" si="7"/>
        <v>500</v>
      </c>
      <c r="Z25" s="2">
        <f t="shared" si="8"/>
        <v>50</v>
      </c>
      <c r="AA25" s="2">
        <f t="shared" si="9"/>
        <v>450</v>
      </c>
      <c r="AB25" s="2">
        <f t="shared" si="10"/>
        <v>12.5</v>
      </c>
      <c r="AC25" s="2">
        <f t="shared" si="11"/>
        <v>37.5</v>
      </c>
      <c r="AD25" s="2">
        <f t="shared" si="0"/>
        <v>10000</v>
      </c>
      <c r="AE25" s="13">
        <f t="shared" si="14"/>
        <v>244.83563277271136</v>
      </c>
      <c r="AF25" s="10">
        <f t="shared" si="15"/>
        <v>0.99099099099099097</v>
      </c>
      <c r="AG25" s="10">
        <f t="shared" si="16"/>
        <v>50.591951951951955</v>
      </c>
      <c r="AH25" s="10">
        <f t="shared" si="17"/>
        <v>29000</v>
      </c>
      <c r="AI25" s="10">
        <f t="shared" si="18"/>
        <v>24774.774774774774</v>
      </c>
      <c r="AJ25" s="10">
        <f t="shared" si="19"/>
        <v>211000</v>
      </c>
      <c r="AK25" s="10">
        <f t="shared" si="20"/>
        <v>7739000000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LOOKUP(BH33,$AY$3:$BA$3,AY8:BA8)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180000</v>
      </c>
      <c r="T26" s="2">
        <f t="shared" si="2"/>
        <v>180000</v>
      </c>
      <c r="U26" s="2">
        <f t="shared" si="3"/>
        <v>200000</v>
      </c>
      <c r="V26" s="2">
        <f t="shared" si="4"/>
        <v>20000</v>
      </c>
      <c r="W26" s="2">
        <f t="shared" si="5"/>
        <v>220000.00000000003</v>
      </c>
      <c r="X26" s="2">
        <f t="shared" si="6"/>
        <v>18000</v>
      </c>
      <c r="Y26" s="2">
        <f t="shared" si="7"/>
        <v>550</v>
      </c>
      <c r="Z26" s="2">
        <f t="shared" si="8"/>
        <v>55.000000000000007</v>
      </c>
      <c r="AA26" s="2">
        <f t="shared" si="9"/>
        <v>500</v>
      </c>
      <c r="AB26" s="2">
        <f t="shared" si="10"/>
        <v>25</v>
      </c>
      <c r="AC26" s="2">
        <f t="shared" si="11"/>
        <v>12.5</v>
      </c>
      <c r="AD26" s="2">
        <f t="shared" si="0"/>
        <v>10000</v>
      </c>
      <c r="AE26" s="13">
        <f t="shared" si="14"/>
        <v>326.39731943045808</v>
      </c>
      <c r="AF26" s="10">
        <f t="shared" si="15"/>
        <v>0.98792535675082327</v>
      </c>
      <c r="AG26" s="10">
        <f t="shared" si="16"/>
        <v>56.457387486278819</v>
      </c>
      <c r="AH26" s="10">
        <f t="shared" si="17"/>
        <v>29000</v>
      </c>
      <c r="AI26" s="10">
        <f t="shared" si="18"/>
        <v>54335.89462129528</v>
      </c>
      <c r="AJ26" s="10">
        <f t="shared" si="19"/>
        <v>229000.00000000003</v>
      </c>
      <c r="AK26" s="10">
        <f t="shared" si="20"/>
        <v>10330400000.000002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LOOKUP(BI33,$AY$3:$BA$3,AY9:BA9)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220000.00000000003</v>
      </c>
      <c r="T27" s="2">
        <f t="shared" si="2"/>
        <v>200000</v>
      </c>
      <c r="U27" s="2">
        <f t="shared" si="3"/>
        <v>180000</v>
      </c>
      <c r="V27" s="2">
        <f t="shared" si="4"/>
        <v>20000</v>
      </c>
      <c r="W27" s="2">
        <f t="shared" si="5"/>
        <v>220000.00000000003</v>
      </c>
      <c r="X27" s="2">
        <f t="shared" si="6"/>
        <v>22000</v>
      </c>
      <c r="Y27" s="2">
        <f t="shared" si="7"/>
        <v>450</v>
      </c>
      <c r="Z27" s="2">
        <f t="shared" si="8"/>
        <v>55.000000000000007</v>
      </c>
      <c r="AA27" s="2">
        <f t="shared" si="9"/>
        <v>450</v>
      </c>
      <c r="AB27" s="2">
        <f t="shared" si="10"/>
        <v>25</v>
      </c>
      <c r="AC27" s="2">
        <f t="shared" si="11"/>
        <v>25</v>
      </c>
      <c r="AD27" s="2">
        <f t="shared" si="0"/>
        <v>15000</v>
      </c>
      <c r="AE27" s="13">
        <f t="shared" si="14"/>
        <v>260.72547408572825</v>
      </c>
      <c r="AF27" s="10">
        <f t="shared" si="15"/>
        <v>0.99188458070333629</v>
      </c>
      <c r="AG27" s="10">
        <f t="shared" si="16"/>
        <v>55.538094379320718</v>
      </c>
      <c r="AH27" s="10">
        <f t="shared" si="17"/>
        <v>31000</v>
      </c>
      <c r="AI27" s="10">
        <f t="shared" si="18"/>
        <v>44634.806131650141</v>
      </c>
      <c r="AJ27" s="10">
        <f t="shared" si="19"/>
        <v>231000.00000000003</v>
      </c>
      <c r="AK27" s="10">
        <f t="shared" si="20"/>
        <v>10226400000.000002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LOOKUP(BJ33,$AY$3:$BA$3,AY10:BA10)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180000</v>
      </c>
      <c r="T28" s="2">
        <f t="shared" si="2"/>
        <v>220000.00000000003</v>
      </c>
      <c r="U28" s="2">
        <f t="shared" si="3"/>
        <v>200000</v>
      </c>
      <c r="V28" s="2">
        <f t="shared" si="4"/>
        <v>22000</v>
      </c>
      <c r="W28" s="2">
        <f t="shared" si="5"/>
        <v>180000</v>
      </c>
      <c r="X28" s="2">
        <f t="shared" si="6"/>
        <v>18000</v>
      </c>
      <c r="Y28" s="2">
        <f t="shared" si="7"/>
        <v>500</v>
      </c>
      <c r="Z28" s="2">
        <f t="shared" si="8"/>
        <v>45</v>
      </c>
      <c r="AA28" s="2">
        <f t="shared" si="9"/>
        <v>500</v>
      </c>
      <c r="AB28" s="2">
        <f t="shared" si="10"/>
        <v>37.5</v>
      </c>
      <c r="AC28" s="2">
        <f t="shared" si="11"/>
        <v>37.5</v>
      </c>
      <c r="AD28" s="2">
        <f t="shared" si="0"/>
        <v>15000</v>
      </c>
      <c r="AE28" s="13">
        <f t="shared" si="14"/>
        <v>336.43786217129826</v>
      </c>
      <c r="AF28" s="10">
        <f t="shared" si="15"/>
        <v>0.98901098901098905</v>
      </c>
      <c r="AG28" s="10">
        <f t="shared" si="16"/>
        <v>45.394627594627593</v>
      </c>
      <c r="AH28" s="10">
        <f t="shared" si="17"/>
        <v>31000</v>
      </c>
      <c r="AI28" s="10">
        <f t="shared" si="18"/>
        <v>74175.824175824178</v>
      </c>
      <c r="AJ28" s="10">
        <f t="shared" si="19"/>
        <v>189000</v>
      </c>
      <c r="AK28" s="10">
        <f t="shared" si="20"/>
        <v>10094000000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LOOKUP(BK33,$AY$3:$BA$3,AY11:BA11)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200000</v>
      </c>
      <c r="T29" s="2">
        <f t="shared" si="2"/>
        <v>180000</v>
      </c>
      <c r="U29" s="2">
        <f t="shared" si="3"/>
        <v>220000.00000000003</v>
      </c>
      <c r="V29" s="2">
        <f t="shared" si="4"/>
        <v>18000</v>
      </c>
      <c r="W29" s="2">
        <f t="shared" si="5"/>
        <v>200000</v>
      </c>
      <c r="X29" s="2">
        <f t="shared" si="6"/>
        <v>20000</v>
      </c>
      <c r="Y29" s="2">
        <f t="shared" si="7"/>
        <v>550</v>
      </c>
      <c r="Z29" s="2">
        <f t="shared" si="8"/>
        <v>50</v>
      </c>
      <c r="AA29" s="2">
        <f t="shared" si="9"/>
        <v>550</v>
      </c>
      <c r="AB29" s="2">
        <f t="shared" si="10"/>
        <v>12.5</v>
      </c>
      <c r="AC29" s="2">
        <f t="shared" si="11"/>
        <v>12.5</v>
      </c>
      <c r="AD29" s="2">
        <f t="shared" si="0"/>
        <v>15000</v>
      </c>
      <c r="AE29" s="13">
        <f t="shared" si="14"/>
        <v>274.26636337825119</v>
      </c>
      <c r="AF29" s="10">
        <f t="shared" si="15"/>
        <v>0.98911968348170132</v>
      </c>
      <c r="AG29" s="10">
        <f t="shared" si="16"/>
        <v>50.971605670952854</v>
      </c>
      <c r="AH29" s="10">
        <f t="shared" si="17"/>
        <v>28000</v>
      </c>
      <c r="AI29" s="10">
        <f t="shared" si="18"/>
        <v>27200.791295746785</v>
      </c>
      <c r="AJ29" s="10">
        <f t="shared" si="19"/>
        <v>210000</v>
      </c>
      <c r="AK29" s="10">
        <f t="shared" si="20"/>
        <v>7647150000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LOOKUP(BL33,$AY$3:$BA$3,AY12:BA12)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220000.00000000003</v>
      </c>
      <c r="T30" s="2">
        <f t="shared" si="2"/>
        <v>200000</v>
      </c>
      <c r="U30" s="2">
        <f t="shared" si="3"/>
        <v>200000</v>
      </c>
      <c r="V30" s="2">
        <f t="shared" si="4"/>
        <v>20000</v>
      </c>
      <c r="W30" s="2">
        <f t="shared" si="5"/>
        <v>180000</v>
      </c>
      <c r="X30" s="2">
        <f t="shared" si="6"/>
        <v>18000</v>
      </c>
      <c r="Y30" s="2">
        <f t="shared" si="7"/>
        <v>550</v>
      </c>
      <c r="Z30" s="2">
        <f t="shared" si="8"/>
        <v>50</v>
      </c>
      <c r="AA30" s="2">
        <f t="shared" si="9"/>
        <v>550</v>
      </c>
      <c r="AB30" s="2">
        <f t="shared" si="10"/>
        <v>12.5</v>
      </c>
      <c r="AC30" s="2">
        <f t="shared" si="11"/>
        <v>37.5</v>
      </c>
      <c r="AD30" s="2">
        <f t="shared" si="0"/>
        <v>15000</v>
      </c>
      <c r="AE30" s="13">
        <f t="shared" si="14"/>
        <v>252.41391727924534</v>
      </c>
      <c r="AF30" s="10">
        <f t="shared" si="15"/>
        <v>0.99188458070333629</v>
      </c>
      <c r="AG30" s="10">
        <f t="shared" si="16"/>
        <v>50.358729586213805</v>
      </c>
      <c r="AH30" s="10">
        <f t="shared" si="17"/>
        <v>29000</v>
      </c>
      <c r="AI30" s="10">
        <f t="shared" si="18"/>
        <v>22317.40306582507</v>
      </c>
      <c r="AJ30" s="10">
        <f t="shared" si="19"/>
        <v>189000</v>
      </c>
      <c r="AK30" s="10">
        <f t="shared" si="20"/>
        <v>7099650000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LOOKUP(BM33,$AY$3:$BA$3,AY13:BA13)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180000</v>
      </c>
      <c r="T31" s="2">
        <f t="shared" si="2"/>
        <v>220000.00000000003</v>
      </c>
      <c r="U31" s="2">
        <f t="shared" si="3"/>
        <v>220000.00000000003</v>
      </c>
      <c r="V31" s="2">
        <f t="shared" si="4"/>
        <v>22000</v>
      </c>
      <c r="W31" s="2">
        <f t="shared" si="5"/>
        <v>200000</v>
      </c>
      <c r="X31" s="2">
        <f t="shared" si="6"/>
        <v>20000</v>
      </c>
      <c r="Y31" s="2">
        <f t="shared" si="7"/>
        <v>450</v>
      </c>
      <c r="Z31" s="2">
        <f t="shared" si="8"/>
        <v>55.000000000000007</v>
      </c>
      <c r="AA31" s="2">
        <f t="shared" si="9"/>
        <v>450</v>
      </c>
      <c r="AB31" s="2">
        <f t="shared" si="10"/>
        <v>25</v>
      </c>
      <c r="AC31" s="2">
        <f t="shared" si="11"/>
        <v>12.5</v>
      </c>
      <c r="AD31" s="2">
        <f t="shared" si="0"/>
        <v>15000</v>
      </c>
      <c r="AE31" s="13">
        <f t="shared" si="14"/>
        <v>271.0012658340483</v>
      </c>
      <c r="AF31" s="10">
        <f t="shared" si="15"/>
        <v>0.98901098901098905</v>
      </c>
      <c r="AG31" s="10">
        <f t="shared" si="16"/>
        <v>56.183882783882794</v>
      </c>
      <c r="AH31" s="10">
        <f t="shared" si="17"/>
        <v>32000</v>
      </c>
      <c r="AI31" s="10">
        <f t="shared" si="18"/>
        <v>49450.54945054945</v>
      </c>
      <c r="AJ31" s="10">
        <f t="shared" si="19"/>
        <v>210000</v>
      </c>
      <c r="AK31" s="10">
        <f t="shared" si="20"/>
        <v>9551400000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LOOKUP(BN33,$AY$3:$BA$3,AY14:BA14)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28">
        <v>2</v>
      </c>
      <c r="BE31" s="28">
        <v>1</v>
      </c>
      <c r="BF31" s="28">
        <v>3</v>
      </c>
      <c r="BG31" s="28">
        <v>3</v>
      </c>
      <c r="BH31" s="28">
        <v>3</v>
      </c>
      <c r="BI31" s="28">
        <v>2</v>
      </c>
      <c r="BJ31" s="28">
        <v>2</v>
      </c>
      <c r="BK31" s="28">
        <v>1</v>
      </c>
      <c r="BL31" s="28">
        <v>3</v>
      </c>
      <c r="BM31" s="28">
        <v>1</v>
      </c>
      <c r="BN31" s="28">
        <v>2</v>
      </c>
      <c r="BO31" s="28">
        <v>1</v>
      </c>
      <c r="BP31" s="28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200000</v>
      </c>
      <c r="T32" s="2">
        <f t="shared" si="2"/>
        <v>180000</v>
      </c>
      <c r="U32" s="2">
        <f t="shared" si="3"/>
        <v>180000</v>
      </c>
      <c r="V32" s="2">
        <f t="shared" si="4"/>
        <v>18000</v>
      </c>
      <c r="W32" s="2">
        <f t="shared" si="5"/>
        <v>220000.00000000003</v>
      </c>
      <c r="X32" s="2">
        <f t="shared" si="6"/>
        <v>22000</v>
      </c>
      <c r="Y32" s="2">
        <f t="shared" si="7"/>
        <v>500</v>
      </c>
      <c r="Z32" s="2">
        <f t="shared" si="8"/>
        <v>45</v>
      </c>
      <c r="AA32" s="2">
        <f t="shared" si="9"/>
        <v>500</v>
      </c>
      <c r="AB32" s="2">
        <f t="shared" si="10"/>
        <v>37.5</v>
      </c>
      <c r="AC32" s="2">
        <f t="shared" si="11"/>
        <v>25</v>
      </c>
      <c r="AD32" s="2">
        <f t="shared" si="0"/>
        <v>15000</v>
      </c>
      <c r="AE32" s="13">
        <f t="shared" si="14"/>
        <v>344.06469348787402</v>
      </c>
      <c r="AF32" s="10">
        <f t="shared" si="15"/>
        <v>0.98911968348170132</v>
      </c>
      <c r="AG32" s="10">
        <f t="shared" si="16"/>
        <v>45.485802835476427</v>
      </c>
      <c r="AH32" s="10">
        <f t="shared" si="17"/>
        <v>29000</v>
      </c>
      <c r="AI32" s="10">
        <f t="shared" si="18"/>
        <v>81602.373887240363</v>
      </c>
      <c r="AJ32" s="10">
        <f t="shared" si="19"/>
        <v>231000.00000000003</v>
      </c>
      <c r="AK32" s="10">
        <f t="shared" si="20"/>
        <v>11704000000.000002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LOOKUP(BO33,$AY$3:$BA$3,AY15:BA15)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28">
        <v>3</v>
      </c>
      <c r="BE32" s="28">
        <v>2</v>
      </c>
      <c r="BF32" s="28">
        <v>1</v>
      </c>
      <c r="BG32" s="28">
        <v>1</v>
      </c>
      <c r="BH32" s="28">
        <v>1</v>
      </c>
      <c r="BI32" s="28">
        <v>3</v>
      </c>
      <c r="BJ32" s="28">
        <v>3</v>
      </c>
      <c r="BK32" s="28">
        <v>2</v>
      </c>
      <c r="BL32" s="28">
        <v>1</v>
      </c>
      <c r="BM32" s="28">
        <v>2</v>
      </c>
      <c r="BN32" s="28">
        <v>3</v>
      </c>
      <c r="BO32" s="28">
        <v>2</v>
      </c>
      <c r="BP32" s="28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220000.00000000003</v>
      </c>
      <c r="T33" s="2">
        <f t="shared" si="2"/>
        <v>220000.00000000003</v>
      </c>
      <c r="U33" s="2">
        <f t="shared" si="3"/>
        <v>220000.00000000003</v>
      </c>
      <c r="V33" s="2">
        <f t="shared" si="4"/>
        <v>20000</v>
      </c>
      <c r="W33" s="2">
        <f t="shared" si="5"/>
        <v>220000.00000000003</v>
      </c>
      <c r="X33" s="2">
        <f t="shared" si="6"/>
        <v>20000</v>
      </c>
      <c r="Y33" s="2">
        <f t="shared" si="7"/>
        <v>500</v>
      </c>
      <c r="Z33" s="2">
        <f t="shared" si="8"/>
        <v>45</v>
      </c>
      <c r="AA33" s="2">
        <f t="shared" si="9"/>
        <v>500</v>
      </c>
      <c r="AB33" s="2">
        <f t="shared" si="10"/>
        <v>12.5</v>
      </c>
      <c r="AC33" s="2">
        <f t="shared" si="11"/>
        <v>12.5</v>
      </c>
      <c r="AD33" s="2">
        <f t="shared" si="0"/>
        <v>15000</v>
      </c>
      <c r="AE33" s="13">
        <f t="shared" si="14"/>
        <v>235.24651250435227</v>
      </c>
      <c r="AF33" s="10">
        <f t="shared" si="15"/>
        <v>0.99188458070333629</v>
      </c>
      <c r="AG33" s="10">
        <f t="shared" si="16"/>
        <v>46.182855425308084</v>
      </c>
      <c r="AH33" s="10">
        <f t="shared" si="17"/>
        <v>30000</v>
      </c>
      <c r="AI33" s="10">
        <f t="shared" si="18"/>
        <v>22317.40306582507</v>
      </c>
      <c r="AJ33" s="10">
        <f t="shared" si="19"/>
        <v>230000.00000000003</v>
      </c>
      <c r="AK33" s="10">
        <f t="shared" si="20"/>
        <v>8655000000.0000019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LOOKUP(BP33,$AY$3:$BA$3,AY16:BA16)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27">
        <v>31</v>
      </c>
      <c r="BD33" s="27">
        <v>1</v>
      </c>
      <c r="BE33" s="27">
        <v>3</v>
      </c>
      <c r="BF33" s="27">
        <v>3</v>
      </c>
      <c r="BG33" s="27">
        <v>3</v>
      </c>
      <c r="BH33" s="27">
        <v>2</v>
      </c>
      <c r="BI33" s="27">
        <v>3</v>
      </c>
      <c r="BJ33" s="27">
        <v>2</v>
      </c>
      <c r="BK33" s="27">
        <v>2</v>
      </c>
      <c r="BL33" s="27">
        <v>1</v>
      </c>
      <c r="BM33" s="27">
        <v>2</v>
      </c>
      <c r="BN33" s="27">
        <v>1</v>
      </c>
      <c r="BO33" s="27">
        <v>1</v>
      </c>
      <c r="BP33" s="27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180000</v>
      </c>
      <c r="T34" s="2">
        <f t="shared" si="2"/>
        <v>180000</v>
      </c>
      <c r="U34" s="2">
        <f t="shared" si="3"/>
        <v>180000</v>
      </c>
      <c r="V34" s="2">
        <f t="shared" si="4"/>
        <v>22000</v>
      </c>
      <c r="W34" s="2">
        <f t="shared" si="5"/>
        <v>180000</v>
      </c>
      <c r="X34" s="2">
        <f t="shared" si="6"/>
        <v>22000</v>
      </c>
      <c r="Y34" s="2">
        <f t="shared" si="7"/>
        <v>550</v>
      </c>
      <c r="Z34" s="2">
        <f t="shared" si="8"/>
        <v>50</v>
      </c>
      <c r="AA34" s="2">
        <f t="shared" si="9"/>
        <v>550</v>
      </c>
      <c r="AB34" s="2">
        <f t="shared" si="10"/>
        <v>25</v>
      </c>
      <c r="AC34" s="2">
        <f t="shared" si="11"/>
        <v>25</v>
      </c>
      <c r="AD34" s="2">
        <f t="shared" si="0"/>
        <v>15000</v>
      </c>
      <c r="AE34" s="13">
        <f t="shared" si="14"/>
        <v>318.17346489051005</v>
      </c>
      <c r="AF34" s="10">
        <f t="shared" si="15"/>
        <v>0.98901098901098905</v>
      </c>
      <c r="AG34" s="10">
        <f t="shared" si="16"/>
        <v>50.485274725274728</v>
      </c>
      <c r="AH34" s="10">
        <f t="shared" si="17"/>
        <v>33000</v>
      </c>
      <c r="AI34" s="10">
        <f t="shared" si="18"/>
        <v>49450.54945054945</v>
      </c>
      <c r="AJ34" s="10">
        <f t="shared" si="19"/>
        <v>191000</v>
      </c>
      <c r="AK34" s="10">
        <f t="shared" si="20"/>
        <v>9506200000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200000</v>
      </c>
      <c r="T35" s="2">
        <f t="shared" si="2"/>
        <v>200000</v>
      </c>
      <c r="U35" s="2">
        <f t="shared" si="3"/>
        <v>200000</v>
      </c>
      <c r="V35" s="2">
        <f t="shared" si="4"/>
        <v>18000</v>
      </c>
      <c r="W35" s="2">
        <f t="shared" si="5"/>
        <v>200000</v>
      </c>
      <c r="X35" s="2">
        <f t="shared" si="6"/>
        <v>18000</v>
      </c>
      <c r="Y35" s="2">
        <f t="shared" si="7"/>
        <v>450</v>
      </c>
      <c r="Z35" s="2">
        <f t="shared" si="8"/>
        <v>55.000000000000007</v>
      </c>
      <c r="AA35" s="2">
        <f t="shared" si="9"/>
        <v>450</v>
      </c>
      <c r="AB35" s="2">
        <f t="shared" si="10"/>
        <v>37.5</v>
      </c>
      <c r="AC35" s="2">
        <f t="shared" si="11"/>
        <v>37.5</v>
      </c>
      <c r="AD35" s="2">
        <f t="shared" si="0"/>
        <v>15000</v>
      </c>
      <c r="AE35" s="13">
        <f t="shared" si="14"/>
        <v>316.01191359765278</v>
      </c>
      <c r="AF35" s="10">
        <f t="shared" si="15"/>
        <v>0.98911968348170132</v>
      </c>
      <c r="AG35" s="10">
        <f t="shared" si="16"/>
        <v>55.359424112539848</v>
      </c>
      <c r="AH35" s="10">
        <f t="shared" si="17"/>
        <v>27000</v>
      </c>
      <c r="AI35" s="10">
        <f t="shared" si="18"/>
        <v>81602.373887240363</v>
      </c>
      <c r="AJ35" s="10">
        <f t="shared" si="19"/>
        <v>209000</v>
      </c>
      <c r="AK35" s="10">
        <f t="shared" si="20"/>
        <v>9731700000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220000.00000000003</v>
      </c>
      <c r="T36" s="2">
        <f t="shared" si="2"/>
        <v>180000</v>
      </c>
      <c r="U36" s="2">
        <f t="shared" si="3"/>
        <v>200000</v>
      </c>
      <c r="V36" s="2">
        <f t="shared" si="4"/>
        <v>22000</v>
      </c>
      <c r="W36" s="2">
        <f t="shared" si="5"/>
        <v>200000</v>
      </c>
      <c r="X36" s="2">
        <f t="shared" si="6"/>
        <v>22000</v>
      </c>
      <c r="Y36" s="2">
        <f t="shared" si="7"/>
        <v>450</v>
      </c>
      <c r="Z36" s="2">
        <f t="shared" si="8"/>
        <v>50</v>
      </c>
      <c r="AA36" s="2">
        <f t="shared" si="9"/>
        <v>500</v>
      </c>
      <c r="AB36" s="2">
        <f t="shared" si="10"/>
        <v>37.5</v>
      </c>
      <c r="AC36" s="2">
        <f t="shared" si="11"/>
        <v>12.5</v>
      </c>
      <c r="AD36" s="2">
        <f t="shared" si="0"/>
        <v>15000</v>
      </c>
      <c r="AE36" s="13">
        <f t="shared" si="14"/>
        <v>292.07923069044955</v>
      </c>
      <c r="AF36" s="10">
        <f t="shared" si="15"/>
        <v>0.99188458070333629</v>
      </c>
      <c r="AG36" s="10">
        <f t="shared" si="16"/>
        <v>50.969522091974753</v>
      </c>
      <c r="AH36" s="10">
        <f t="shared" si="17"/>
        <v>33000</v>
      </c>
      <c r="AI36" s="10">
        <f t="shared" si="18"/>
        <v>66952.209197475197</v>
      </c>
      <c r="AJ36" s="10">
        <f t="shared" si="19"/>
        <v>211000</v>
      </c>
      <c r="AK36" s="10">
        <f t="shared" si="20"/>
        <v>11190300000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180000</v>
      </c>
      <c r="T37" s="2">
        <f t="shared" si="2"/>
        <v>200000</v>
      </c>
      <c r="U37" s="2">
        <f t="shared" si="3"/>
        <v>220000.00000000003</v>
      </c>
      <c r="V37" s="2">
        <f t="shared" si="4"/>
        <v>18000</v>
      </c>
      <c r="W37" s="2">
        <f t="shared" si="5"/>
        <v>220000.00000000003</v>
      </c>
      <c r="X37" s="2">
        <f t="shared" si="6"/>
        <v>18000</v>
      </c>
      <c r="Y37" s="2">
        <f t="shared" si="7"/>
        <v>500</v>
      </c>
      <c r="Z37" s="2">
        <f t="shared" si="8"/>
        <v>55.000000000000007</v>
      </c>
      <c r="AA37" s="2">
        <f t="shared" si="9"/>
        <v>550</v>
      </c>
      <c r="AB37" s="2">
        <f t="shared" si="10"/>
        <v>12.5</v>
      </c>
      <c r="AC37" s="2">
        <f t="shared" si="11"/>
        <v>25</v>
      </c>
      <c r="AD37" s="2">
        <f t="shared" si="0"/>
        <v>15000</v>
      </c>
      <c r="AE37" s="13">
        <f t="shared" si="14"/>
        <v>244.85124329651899</v>
      </c>
      <c r="AF37" s="10">
        <f t="shared" si="15"/>
        <v>0.98901098901098905</v>
      </c>
      <c r="AG37" s="10">
        <f t="shared" si="16"/>
        <v>55.538608058608062</v>
      </c>
      <c r="AH37" s="10">
        <f t="shared" si="17"/>
        <v>27000</v>
      </c>
      <c r="AI37" s="10">
        <f t="shared" si="18"/>
        <v>24725.274725274725</v>
      </c>
      <c r="AJ37" s="10">
        <f t="shared" si="19"/>
        <v>229000.00000000003</v>
      </c>
      <c r="AK37" s="10">
        <f t="shared" si="20"/>
        <v>7911000000.000001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200000</v>
      </c>
      <c r="T38" s="2">
        <f t="shared" si="2"/>
        <v>220000.00000000003</v>
      </c>
      <c r="U38" s="2">
        <f t="shared" si="3"/>
        <v>180000</v>
      </c>
      <c r="V38" s="2">
        <f t="shared" si="4"/>
        <v>20000</v>
      </c>
      <c r="W38" s="2">
        <f t="shared" si="5"/>
        <v>180000</v>
      </c>
      <c r="X38" s="2">
        <f t="shared" si="6"/>
        <v>20000</v>
      </c>
      <c r="Y38" s="2">
        <f t="shared" si="7"/>
        <v>550</v>
      </c>
      <c r="Z38" s="2">
        <f t="shared" si="8"/>
        <v>45</v>
      </c>
      <c r="AA38" s="2">
        <f t="shared" si="9"/>
        <v>450</v>
      </c>
      <c r="AB38" s="2">
        <f t="shared" si="10"/>
        <v>25</v>
      </c>
      <c r="AC38" s="2">
        <f t="shared" si="11"/>
        <v>37.5</v>
      </c>
      <c r="AD38" s="2">
        <f t="shared" si="0"/>
        <v>15000</v>
      </c>
      <c r="AE38" s="13">
        <f t="shared" si="14"/>
        <v>339.29026452798445</v>
      </c>
      <c r="AF38" s="10">
        <f t="shared" si="15"/>
        <v>0.98911968348170132</v>
      </c>
      <c r="AG38" s="10">
        <f t="shared" si="16"/>
        <v>45.394979668095395</v>
      </c>
      <c r="AH38" s="10">
        <f t="shared" si="17"/>
        <v>30000</v>
      </c>
      <c r="AI38" s="10">
        <f t="shared" si="18"/>
        <v>54401.58259149357</v>
      </c>
      <c r="AJ38" s="10">
        <f t="shared" si="19"/>
        <v>190000</v>
      </c>
      <c r="AK38" s="10">
        <f t="shared" si="20"/>
        <v>8846000000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290.36599046504648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P42"/>
  <sheetViews>
    <sheetView topLeftCell="AG1" zoomScale="80" zoomScaleNormal="80" workbookViewId="0">
      <selection activeCell="AU19" sqref="AU19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</v>
      </c>
      <c r="T3" s="2">
        <f>LOOKUP(D3,$AY$20:$BA$20,$AY$23:$BA$23)</f>
        <v>1800</v>
      </c>
      <c r="U3" s="2">
        <f>LOOKUP(E3,$AY$20:$BA$20,$AY$24:$BA$24)</f>
        <v>1800</v>
      </c>
      <c r="V3" s="2">
        <f>LOOKUP(F3,$AY$20:$BA$20,$AY$25:$BA$25)</f>
        <v>180000</v>
      </c>
      <c r="W3" s="2">
        <f>LOOKUP(G3,$AY$20:$BA$20,$AY$26:$BA$26)</f>
        <v>1800</v>
      </c>
      <c r="X3" s="2">
        <f>LOOKUP(H3,$AY$20:$BA$20,$AY$27:$BA$27)</f>
        <v>180000</v>
      </c>
      <c r="Y3" s="2">
        <f>LOOKUP(I3,$AY$20:$BA$20,$AY$28:$BA$28)</f>
        <v>4500</v>
      </c>
      <c r="Z3" s="2">
        <f>LOOKUP(J3,$AY$20:$BA$20,$AY$29:$BA$29)</f>
        <v>450</v>
      </c>
      <c r="AA3" s="2">
        <f>LOOKUP(K3,$AY$20:$BA$20,$AY$30:$BA$30)</f>
        <v>4500</v>
      </c>
      <c r="AB3" s="2">
        <f>LOOKUP(L3,$AY$20:$BA$20,$AY$31:$BA$31)</f>
        <v>250</v>
      </c>
      <c r="AC3" s="2">
        <f>LOOKUP(M3,$AY$20:$BA$20,$AY$32:$BA$32)</f>
        <v>250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400.2079418222869</v>
      </c>
      <c r="AF3" s="10">
        <f>S3/(R3+S3)</f>
        <v>9.0909090909090912E-2</v>
      </c>
      <c r="AG3" s="10">
        <f>(((R3*S3)/(R3+S3)+T3)/AC3/AD3)+Z3</f>
        <v>450.00274909090911</v>
      </c>
      <c r="AH3" s="10">
        <f>V3+X3*0.5</f>
        <v>270000</v>
      </c>
      <c r="AI3" s="10">
        <f>(R3*S3)*AB3/(R3+S3)</f>
        <v>409090.90909090912</v>
      </c>
      <c r="AJ3" s="10">
        <f>W3+X3*0.5</f>
        <v>91800</v>
      </c>
      <c r="AK3" s="10">
        <f>(AH3+AJ3)*(1+AB3)*Y3+AH3*AJ3</f>
        <v>433439100000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500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424.76300923947133</v>
      </c>
      <c r="AF4" s="10">
        <f>S4/(R4+S4)</f>
        <v>9.0909090909090912E-2</v>
      </c>
      <c r="AG4" s="10">
        <f>(((R4*S4)/(R4+S4)+T4)/AC4/AD4)+Z4</f>
        <v>500.00152727272729</v>
      </c>
      <c r="AH4" s="10">
        <f>V4+X4*0.5</f>
        <v>300000</v>
      </c>
      <c r="AI4" s="10">
        <f>(R4*S4)*AB4/(R4+S4)</f>
        <v>909090.90909090906</v>
      </c>
      <c r="AJ4" s="10">
        <f>W4+X4*0.5</f>
        <v>102000</v>
      </c>
      <c r="AK4" s="10">
        <f>(AH4+AJ4)*(1+AB4)*Y4+AH4*AJ4</f>
        <v>1037610000000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6438629.575942562</v>
      </c>
      <c r="AQ4" s="22">
        <f>AP4/AO4</f>
        <v>6438629.575942562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</v>
      </c>
      <c r="T5" s="2">
        <f t="shared" si="2"/>
        <v>2200</v>
      </c>
      <c r="U5" s="2">
        <f t="shared" si="3"/>
        <v>2200</v>
      </c>
      <c r="V5" s="2">
        <f t="shared" si="4"/>
        <v>220000.00000000003</v>
      </c>
      <c r="W5" s="2">
        <f t="shared" si="5"/>
        <v>2200</v>
      </c>
      <c r="X5" s="2">
        <f t="shared" si="6"/>
        <v>220000.00000000003</v>
      </c>
      <c r="Y5" s="2">
        <f t="shared" si="7"/>
        <v>5500</v>
      </c>
      <c r="Z5" s="2">
        <f t="shared" si="8"/>
        <v>550</v>
      </c>
      <c r="AA5" s="2">
        <f t="shared" si="9"/>
        <v>5500</v>
      </c>
      <c r="AB5" s="2">
        <f t="shared" si="10"/>
        <v>750</v>
      </c>
      <c r="AC5" s="2">
        <f t="shared" si="11"/>
        <v>750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440.02826373122684</v>
      </c>
      <c r="AF5" s="10">
        <f t="shared" ref="AF5:AF38" si="15">S5/(R5+S5)</f>
        <v>9.0909090909090912E-2</v>
      </c>
      <c r="AG5" s="10">
        <f t="shared" ref="AG5:AG38" si="16">(((R5*S5)/(R5+S5)+T5)/AC5/AD5)+Z5</f>
        <v>550.00112000000001</v>
      </c>
      <c r="AH5" s="10">
        <f t="shared" ref="AH5:AH38" si="17">V5+X5*0.5</f>
        <v>330000.00000000006</v>
      </c>
      <c r="AI5" s="10">
        <f t="shared" ref="AI5:AI38" si="18">(R5*S5)*AB5/(R5+S5)</f>
        <v>1500000</v>
      </c>
      <c r="AJ5" s="10">
        <f t="shared" ref="AJ5:AJ38" si="19">W5+X5*0.5</f>
        <v>112200.00000000001</v>
      </c>
      <c r="AK5" s="10">
        <f t="shared" ref="AK5:AK38" si="20">(AH5+AJ5)*(1+AB5)*Y5+AH5*AJ5</f>
        <v>1863533100000.0002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59614.476950289682</v>
      </c>
      <c r="AQ5" s="25">
        <f>AP5/AO5</f>
        <v>1703.2707700082767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</v>
      </c>
      <c r="T6" s="2">
        <f t="shared" si="2"/>
        <v>1800</v>
      </c>
      <c r="U6" s="2">
        <f t="shared" si="3"/>
        <v>1800</v>
      </c>
      <c r="V6" s="2">
        <f t="shared" si="4"/>
        <v>200000</v>
      </c>
      <c r="W6" s="2">
        <f t="shared" si="5"/>
        <v>2000</v>
      </c>
      <c r="X6" s="2">
        <f t="shared" si="6"/>
        <v>200000</v>
      </c>
      <c r="Y6" s="2">
        <f t="shared" si="7"/>
        <v>5000</v>
      </c>
      <c r="Z6" s="2">
        <f t="shared" si="8"/>
        <v>550</v>
      </c>
      <c r="AA6" s="2">
        <f t="shared" si="9"/>
        <v>5500</v>
      </c>
      <c r="AB6" s="2">
        <f t="shared" si="10"/>
        <v>750</v>
      </c>
      <c r="AC6" s="2">
        <f t="shared" si="11"/>
        <v>750</v>
      </c>
      <c r="AD6" s="2">
        <f t="shared" si="0"/>
        <v>5000</v>
      </c>
      <c r="AE6" s="13">
        <f t="shared" si="14"/>
        <v>361.75654951546932</v>
      </c>
      <c r="AF6" s="10">
        <f t="shared" si="15"/>
        <v>9.0909090909090912E-2</v>
      </c>
      <c r="AG6" s="10">
        <f t="shared" si="16"/>
        <v>550.00091636363641</v>
      </c>
      <c r="AH6" s="10">
        <f t="shared" si="17"/>
        <v>300000</v>
      </c>
      <c r="AI6" s="10">
        <f t="shared" si="18"/>
        <v>1227272.7272727273</v>
      </c>
      <c r="AJ6" s="10">
        <f t="shared" si="19"/>
        <v>102000</v>
      </c>
      <c r="AK6" s="10">
        <f t="shared" si="20"/>
        <v>1540110000000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6498244.0528928516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</v>
      </c>
      <c r="T7" s="2">
        <f t="shared" si="2"/>
        <v>2000</v>
      </c>
      <c r="U7" s="2">
        <f t="shared" si="3"/>
        <v>2000</v>
      </c>
      <c r="V7" s="2">
        <f t="shared" si="4"/>
        <v>220000.00000000003</v>
      </c>
      <c r="W7" s="2">
        <f t="shared" si="5"/>
        <v>2200</v>
      </c>
      <c r="X7" s="2">
        <f t="shared" si="6"/>
        <v>220000.00000000003</v>
      </c>
      <c r="Y7" s="2">
        <f t="shared" si="7"/>
        <v>5500</v>
      </c>
      <c r="Z7" s="2">
        <f t="shared" si="8"/>
        <v>450</v>
      </c>
      <c r="AA7" s="2">
        <f t="shared" si="9"/>
        <v>4500</v>
      </c>
      <c r="AB7" s="2">
        <f t="shared" si="10"/>
        <v>250</v>
      </c>
      <c r="AC7" s="2">
        <f t="shared" si="11"/>
        <v>250</v>
      </c>
      <c r="AD7" s="2">
        <f t="shared" si="0"/>
        <v>5000</v>
      </c>
      <c r="AE7" s="13">
        <f t="shared" si="14"/>
        <v>444.85384469360588</v>
      </c>
      <c r="AF7" s="10">
        <f t="shared" si="15"/>
        <v>9.0909090909090912E-2</v>
      </c>
      <c r="AG7" s="10">
        <f t="shared" si="16"/>
        <v>450.00305454545452</v>
      </c>
      <c r="AH7" s="10">
        <f t="shared" si="17"/>
        <v>330000.00000000006</v>
      </c>
      <c r="AI7" s="10">
        <f t="shared" si="18"/>
        <v>454545.45454545453</v>
      </c>
      <c r="AJ7" s="10">
        <f t="shared" si="19"/>
        <v>112200.00000000001</v>
      </c>
      <c r="AK7" s="10">
        <f t="shared" si="20"/>
        <v>647483100000.00012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</v>
      </c>
      <c r="T8" s="2">
        <f t="shared" si="2"/>
        <v>2200</v>
      </c>
      <c r="U8" s="2">
        <f t="shared" si="3"/>
        <v>2200</v>
      </c>
      <c r="V8" s="2">
        <f t="shared" si="4"/>
        <v>180000</v>
      </c>
      <c r="W8" s="2">
        <f t="shared" si="5"/>
        <v>1800</v>
      </c>
      <c r="X8" s="2">
        <f t="shared" si="6"/>
        <v>180000</v>
      </c>
      <c r="Y8" s="2">
        <f t="shared" si="7"/>
        <v>4500</v>
      </c>
      <c r="Z8" s="2">
        <f t="shared" si="8"/>
        <v>500</v>
      </c>
      <c r="AA8" s="2">
        <f t="shared" si="9"/>
        <v>5000</v>
      </c>
      <c r="AB8" s="2">
        <f t="shared" si="10"/>
        <v>500</v>
      </c>
      <c r="AC8" s="2">
        <f t="shared" si="11"/>
        <v>500</v>
      </c>
      <c r="AD8" s="2">
        <f t="shared" si="0"/>
        <v>5000</v>
      </c>
      <c r="AE8" s="13">
        <f t="shared" si="14"/>
        <v>464.45989174136099</v>
      </c>
      <c r="AF8" s="10">
        <f t="shared" si="15"/>
        <v>9.0909090909090912E-2</v>
      </c>
      <c r="AG8" s="10">
        <f t="shared" si="16"/>
        <v>500.00168000000002</v>
      </c>
      <c r="AH8" s="10">
        <f t="shared" si="17"/>
        <v>270000</v>
      </c>
      <c r="AI8" s="10">
        <f t="shared" si="18"/>
        <v>1000000</v>
      </c>
      <c r="AJ8" s="10">
        <f t="shared" si="19"/>
        <v>91800</v>
      </c>
      <c r="AK8" s="10">
        <f t="shared" si="20"/>
        <v>840464100000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</v>
      </c>
      <c r="T9" s="2">
        <f t="shared" si="2"/>
        <v>2000</v>
      </c>
      <c r="U9" s="2">
        <f t="shared" si="3"/>
        <v>2200</v>
      </c>
      <c r="V9" s="2">
        <f t="shared" si="4"/>
        <v>180000</v>
      </c>
      <c r="W9" s="2">
        <f t="shared" si="5"/>
        <v>2000</v>
      </c>
      <c r="X9" s="2">
        <f t="shared" si="6"/>
        <v>220000.00000000003</v>
      </c>
      <c r="Y9" s="2">
        <f t="shared" si="7"/>
        <v>5500</v>
      </c>
      <c r="Z9" s="2">
        <f t="shared" si="8"/>
        <v>450</v>
      </c>
      <c r="AA9" s="2">
        <f t="shared" si="9"/>
        <v>5000</v>
      </c>
      <c r="AB9" s="2">
        <f t="shared" si="10"/>
        <v>500</v>
      </c>
      <c r="AC9" s="2">
        <f t="shared" si="11"/>
        <v>750</v>
      </c>
      <c r="AD9" s="2">
        <f t="shared" si="0"/>
        <v>5000</v>
      </c>
      <c r="AE9" s="13">
        <f t="shared" si="14"/>
        <v>414.46222622724906</v>
      </c>
      <c r="AF9" s="10">
        <f t="shared" si="15"/>
        <v>9.0909090909090912E-2</v>
      </c>
      <c r="AG9" s="10">
        <f t="shared" si="16"/>
        <v>450.00096969696972</v>
      </c>
      <c r="AH9" s="10">
        <f t="shared" si="17"/>
        <v>290000</v>
      </c>
      <c r="AI9" s="10">
        <f t="shared" si="18"/>
        <v>818181.81818181823</v>
      </c>
      <c r="AJ9" s="10">
        <f t="shared" si="19"/>
        <v>112000.00000000001</v>
      </c>
      <c r="AK9" s="10">
        <f t="shared" si="20"/>
        <v>1140191000000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</v>
      </c>
      <c r="T10" s="2">
        <f t="shared" si="2"/>
        <v>2200</v>
      </c>
      <c r="U10" s="2">
        <f t="shared" si="3"/>
        <v>1800</v>
      </c>
      <c r="V10" s="2">
        <f t="shared" si="4"/>
        <v>200000</v>
      </c>
      <c r="W10" s="2">
        <f t="shared" si="5"/>
        <v>2200</v>
      </c>
      <c r="X10" s="2">
        <f t="shared" si="6"/>
        <v>180000</v>
      </c>
      <c r="Y10" s="2">
        <f t="shared" si="7"/>
        <v>4500</v>
      </c>
      <c r="Z10" s="2">
        <f t="shared" si="8"/>
        <v>500</v>
      </c>
      <c r="AA10" s="2">
        <f t="shared" si="9"/>
        <v>5500</v>
      </c>
      <c r="AB10" s="2">
        <f t="shared" si="10"/>
        <v>750</v>
      </c>
      <c r="AC10" s="2">
        <f t="shared" si="11"/>
        <v>250</v>
      </c>
      <c r="AD10" s="2">
        <f t="shared" si="0"/>
        <v>5000</v>
      </c>
      <c r="AE10" s="13">
        <f t="shared" si="14"/>
        <v>429.12003753850234</v>
      </c>
      <c r="AF10" s="10">
        <f t="shared" si="15"/>
        <v>9.0909090909090912E-2</v>
      </c>
      <c r="AG10" s="10">
        <f t="shared" si="16"/>
        <v>500.00321454545457</v>
      </c>
      <c r="AH10" s="10">
        <f t="shared" si="17"/>
        <v>290000</v>
      </c>
      <c r="AI10" s="10">
        <f t="shared" si="18"/>
        <v>1363636.3636363635</v>
      </c>
      <c r="AJ10" s="10">
        <f t="shared" si="19"/>
        <v>92200</v>
      </c>
      <c r="AK10" s="10">
        <f t="shared" si="20"/>
        <v>1318382900000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</v>
      </c>
      <c r="T11" s="2">
        <f t="shared" si="2"/>
        <v>1800</v>
      </c>
      <c r="U11" s="2">
        <f t="shared" si="3"/>
        <v>2000</v>
      </c>
      <c r="V11" s="2">
        <f t="shared" si="4"/>
        <v>220000.00000000003</v>
      </c>
      <c r="W11" s="2">
        <f t="shared" si="5"/>
        <v>1800</v>
      </c>
      <c r="X11" s="2">
        <f t="shared" si="6"/>
        <v>200000</v>
      </c>
      <c r="Y11" s="2">
        <f t="shared" si="7"/>
        <v>5000</v>
      </c>
      <c r="Z11" s="2">
        <f t="shared" si="8"/>
        <v>550</v>
      </c>
      <c r="AA11" s="2">
        <f t="shared" si="9"/>
        <v>4500</v>
      </c>
      <c r="AB11" s="2">
        <f t="shared" si="10"/>
        <v>250</v>
      </c>
      <c r="AC11" s="2">
        <f t="shared" si="11"/>
        <v>500</v>
      </c>
      <c r="AD11" s="2">
        <f t="shared" si="0"/>
        <v>5000</v>
      </c>
      <c r="AE11" s="13">
        <f t="shared" si="14"/>
        <v>420.43762105830461</v>
      </c>
      <c r="AF11" s="10">
        <f t="shared" si="15"/>
        <v>9.0909090909090912E-2</v>
      </c>
      <c r="AG11" s="10">
        <f t="shared" si="16"/>
        <v>550.00152000000003</v>
      </c>
      <c r="AH11" s="10">
        <f t="shared" si="17"/>
        <v>320000</v>
      </c>
      <c r="AI11" s="10">
        <f t="shared" si="18"/>
        <v>500000</v>
      </c>
      <c r="AJ11" s="10">
        <f t="shared" si="19"/>
        <v>101800</v>
      </c>
      <c r="AK11" s="10">
        <f t="shared" si="20"/>
        <v>561935000000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</v>
      </c>
      <c r="T12" s="2">
        <f t="shared" si="2"/>
        <v>2200</v>
      </c>
      <c r="U12" s="2">
        <f t="shared" si="3"/>
        <v>2000</v>
      </c>
      <c r="V12" s="2">
        <f t="shared" si="4"/>
        <v>180000</v>
      </c>
      <c r="W12" s="2">
        <f t="shared" si="5"/>
        <v>2200</v>
      </c>
      <c r="X12" s="2">
        <f t="shared" si="6"/>
        <v>200000</v>
      </c>
      <c r="Y12" s="2">
        <f t="shared" si="7"/>
        <v>5500</v>
      </c>
      <c r="Z12" s="2">
        <f t="shared" si="8"/>
        <v>500</v>
      </c>
      <c r="AA12" s="2">
        <f t="shared" si="9"/>
        <v>4500</v>
      </c>
      <c r="AB12" s="2">
        <f t="shared" si="10"/>
        <v>750</v>
      </c>
      <c r="AC12" s="2">
        <f t="shared" si="11"/>
        <v>500</v>
      </c>
      <c r="AD12" s="2">
        <f t="shared" si="0"/>
        <v>5000</v>
      </c>
      <c r="AE12" s="13">
        <f t="shared" si="14"/>
        <v>387.96510184491382</v>
      </c>
      <c r="AF12" s="10">
        <f t="shared" si="15"/>
        <v>9.0909090909090912E-2</v>
      </c>
      <c r="AG12" s="10">
        <f t="shared" si="16"/>
        <v>500.00153454545455</v>
      </c>
      <c r="AH12" s="10">
        <f t="shared" si="17"/>
        <v>280000</v>
      </c>
      <c r="AI12" s="10">
        <f t="shared" si="18"/>
        <v>1227272.7272727273</v>
      </c>
      <c r="AJ12" s="10">
        <f t="shared" si="19"/>
        <v>102200</v>
      </c>
      <c r="AK12" s="10">
        <f t="shared" si="20"/>
        <v>1607293100000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</v>
      </c>
      <c r="T13" s="2">
        <f t="shared" si="2"/>
        <v>1800</v>
      </c>
      <c r="U13" s="2">
        <f t="shared" si="3"/>
        <v>2200</v>
      </c>
      <c r="V13" s="2">
        <f t="shared" si="4"/>
        <v>200000</v>
      </c>
      <c r="W13" s="2">
        <f t="shared" si="5"/>
        <v>1800</v>
      </c>
      <c r="X13" s="2">
        <f t="shared" si="6"/>
        <v>220000.00000000003</v>
      </c>
      <c r="Y13" s="2">
        <f t="shared" si="7"/>
        <v>4500</v>
      </c>
      <c r="Z13" s="2">
        <f t="shared" si="8"/>
        <v>550</v>
      </c>
      <c r="AA13" s="2">
        <f t="shared" si="9"/>
        <v>5000</v>
      </c>
      <c r="AB13" s="2">
        <f t="shared" si="10"/>
        <v>250</v>
      </c>
      <c r="AC13" s="2">
        <f t="shared" si="11"/>
        <v>750</v>
      </c>
      <c r="AD13" s="2">
        <f t="shared" si="0"/>
        <v>5000</v>
      </c>
      <c r="AE13" s="13">
        <f t="shared" si="14"/>
        <v>378.84388305777765</v>
      </c>
      <c r="AF13" s="10">
        <f t="shared" si="15"/>
        <v>9.0909090909090912E-2</v>
      </c>
      <c r="AG13" s="10">
        <f t="shared" si="16"/>
        <v>550.00096484848484</v>
      </c>
      <c r="AH13" s="10">
        <f t="shared" si="17"/>
        <v>310000</v>
      </c>
      <c r="AI13" s="10">
        <f t="shared" si="18"/>
        <v>454545.45454545453</v>
      </c>
      <c r="AJ13" s="10">
        <f t="shared" si="19"/>
        <v>111800.00000000001</v>
      </c>
      <c r="AK13" s="10">
        <f t="shared" si="20"/>
        <v>511081100000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20.210923427432675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</v>
      </c>
      <c r="T14" s="2">
        <f t="shared" si="2"/>
        <v>2000</v>
      </c>
      <c r="U14" s="2">
        <f t="shared" si="3"/>
        <v>1800</v>
      </c>
      <c r="V14" s="2">
        <f t="shared" si="4"/>
        <v>220000.00000000003</v>
      </c>
      <c r="W14" s="2">
        <f t="shared" si="5"/>
        <v>2000</v>
      </c>
      <c r="X14" s="2">
        <f t="shared" si="6"/>
        <v>180000</v>
      </c>
      <c r="Y14" s="2">
        <f t="shared" si="7"/>
        <v>5000</v>
      </c>
      <c r="Z14" s="2">
        <f t="shared" si="8"/>
        <v>450</v>
      </c>
      <c r="AA14" s="2">
        <f t="shared" si="9"/>
        <v>5500</v>
      </c>
      <c r="AB14" s="2">
        <f t="shared" si="10"/>
        <v>500</v>
      </c>
      <c r="AC14" s="2">
        <f t="shared" si="11"/>
        <v>250</v>
      </c>
      <c r="AD14" s="2">
        <f t="shared" si="0"/>
        <v>5000</v>
      </c>
      <c r="AE14" s="13">
        <f t="shared" si="14"/>
        <v>505.47007622318336</v>
      </c>
      <c r="AF14" s="10">
        <f t="shared" si="15"/>
        <v>9.0909090909090912E-2</v>
      </c>
      <c r="AG14" s="10">
        <f t="shared" si="16"/>
        <v>450.00319999999999</v>
      </c>
      <c r="AH14" s="10">
        <f t="shared" si="17"/>
        <v>310000</v>
      </c>
      <c r="AI14" s="10">
        <f t="shared" si="18"/>
        <v>1000000</v>
      </c>
      <c r="AJ14" s="10">
        <f t="shared" si="19"/>
        <v>92000</v>
      </c>
      <c r="AK14" s="10">
        <f t="shared" si="20"/>
        <v>1035530000000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52.523760362566463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</v>
      </c>
      <c r="T15" s="2">
        <f t="shared" si="2"/>
        <v>2200</v>
      </c>
      <c r="U15" s="2">
        <f t="shared" si="3"/>
        <v>1800</v>
      </c>
      <c r="V15" s="2">
        <f t="shared" si="4"/>
        <v>220000.00000000003</v>
      </c>
      <c r="W15" s="2">
        <f t="shared" si="5"/>
        <v>2000</v>
      </c>
      <c r="X15" s="2">
        <f t="shared" si="6"/>
        <v>180000</v>
      </c>
      <c r="Y15" s="2">
        <f t="shared" si="7"/>
        <v>5500</v>
      </c>
      <c r="Z15" s="2">
        <f t="shared" si="8"/>
        <v>550</v>
      </c>
      <c r="AA15" s="2">
        <f t="shared" si="9"/>
        <v>5000</v>
      </c>
      <c r="AB15" s="2">
        <f t="shared" si="10"/>
        <v>250</v>
      </c>
      <c r="AC15" s="2">
        <f t="shared" si="11"/>
        <v>500</v>
      </c>
      <c r="AD15" s="2">
        <f t="shared" si="0"/>
        <v>10000</v>
      </c>
      <c r="AE15" s="13">
        <f t="shared" si="14"/>
        <v>385.24083944956101</v>
      </c>
      <c r="AF15" s="10">
        <f t="shared" si="15"/>
        <v>0.1</v>
      </c>
      <c r="AG15" s="10">
        <f t="shared" si="16"/>
        <v>550.00080000000003</v>
      </c>
      <c r="AH15" s="10">
        <f t="shared" si="17"/>
        <v>310000</v>
      </c>
      <c r="AI15" s="10">
        <f t="shared" si="18"/>
        <v>450000</v>
      </c>
      <c r="AJ15" s="10">
        <f t="shared" si="19"/>
        <v>92000</v>
      </c>
      <c r="AK15" s="10">
        <f t="shared" si="20"/>
        <v>583481000000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</v>
      </c>
      <c r="T16" s="2">
        <f t="shared" si="2"/>
        <v>1800</v>
      </c>
      <c r="U16" s="2">
        <f t="shared" si="3"/>
        <v>2000</v>
      </c>
      <c r="V16" s="2">
        <f t="shared" si="4"/>
        <v>180000</v>
      </c>
      <c r="W16" s="2">
        <f t="shared" si="5"/>
        <v>2200</v>
      </c>
      <c r="X16" s="2">
        <f t="shared" si="6"/>
        <v>200000</v>
      </c>
      <c r="Y16" s="2">
        <f t="shared" si="7"/>
        <v>4500</v>
      </c>
      <c r="Z16" s="2">
        <f t="shared" si="8"/>
        <v>450</v>
      </c>
      <c r="AA16" s="2">
        <f t="shared" si="9"/>
        <v>5500</v>
      </c>
      <c r="AB16" s="2">
        <f t="shared" si="10"/>
        <v>500</v>
      </c>
      <c r="AC16" s="2">
        <f t="shared" si="11"/>
        <v>750</v>
      </c>
      <c r="AD16" s="2">
        <f t="shared" si="0"/>
        <v>10000</v>
      </c>
      <c r="AE16" s="13">
        <f t="shared" si="14"/>
        <v>495.65730349505873</v>
      </c>
      <c r="AF16" s="10">
        <f t="shared" si="15"/>
        <v>9.90990990990991E-2</v>
      </c>
      <c r="AG16" s="10">
        <f t="shared" si="16"/>
        <v>450.00050426426424</v>
      </c>
      <c r="AH16" s="10">
        <f t="shared" si="17"/>
        <v>280000</v>
      </c>
      <c r="AI16" s="10">
        <f t="shared" si="18"/>
        <v>990990.99099099101</v>
      </c>
      <c r="AJ16" s="10">
        <f t="shared" si="19"/>
        <v>102200</v>
      </c>
      <c r="AK16" s="10">
        <f t="shared" si="20"/>
        <v>890285900000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</v>
      </c>
      <c r="T17" s="2">
        <f t="shared" si="2"/>
        <v>2000</v>
      </c>
      <c r="U17" s="2">
        <f t="shared" si="3"/>
        <v>2200</v>
      </c>
      <c r="V17" s="2">
        <f t="shared" si="4"/>
        <v>200000</v>
      </c>
      <c r="W17" s="2">
        <f t="shared" si="5"/>
        <v>1800</v>
      </c>
      <c r="X17" s="2">
        <f t="shared" si="6"/>
        <v>220000.00000000003</v>
      </c>
      <c r="Y17" s="2">
        <f t="shared" si="7"/>
        <v>5000</v>
      </c>
      <c r="Z17" s="2">
        <f t="shared" si="8"/>
        <v>500</v>
      </c>
      <c r="AA17" s="2">
        <f t="shared" si="9"/>
        <v>4500</v>
      </c>
      <c r="AB17" s="2">
        <f t="shared" si="10"/>
        <v>750</v>
      </c>
      <c r="AC17" s="2">
        <f t="shared" si="11"/>
        <v>250</v>
      </c>
      <c r="AD17" s="2">
        <f t="shared" si="0"/>
        <v>10000</v>
      </c>
      <c r="AE17" s="13">
        <f t="shared" si="14"/>
        <v>391.81772330223868</v>
      </c>
      <c r="AF17" s="10">
        <f t="shared" si="15"/>
        <v>7.5630252100840331E-2</v>
      </c>
      <c r="AG17" s="10">
        <f t="shared" si="16"/>
        <v>500.00146554621847</v>
      </c>
      <c r="AH17" s="10">
        <f t="shared" si="17"/>
        <v>310000</v>
      </c>
      <c r="AI17" s="10">
        <f t="shared" si="18"/>
        <v>1247899.1596638656</v>
      </c>
      <c r="AJ17" s="10">
        <f t="shared" si="19"/>
        <v>111800.00000000001</v>
      </c>
      <c r="AK17" s="10">
        <f t="shared" si="20"/>
        <v>1618517000000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</v>
      </c>
      <c r="T18" s="2">
        <f t="shared" si="2"/>
        <v>2200</v>
      </c>
      <c r="U18" s="2">
        <f t="shared" si="3"/>
        <v>2000</v>
      </c>
      <c r="V18" s="2">
        <f t="shared" si="4"/>
        <v>180000</v>
      </c>
      <c r="W18" s="2">
        <f t="shared" si="5"/>
        <v>1800</v>
      </c>
      <c r="X18" s="2">
        <f t="shared" si="6"/>
        <v>220000.00000000003</v>
      </c>
      <c r="Y18" s="2">
        <f t="shared" si="7"/>
        <v>5000</v>
      </c>
      <c r="Z18" s="2">
        <f t="shared" si="8"/>
        <v>550</v>
      </c>
      <c r="AA18" s="2">
        <f t="shared" si="9"/>
        <v>5500</v>
      </c>
      <c r="AB18" s="2">
        <f t="shared" si="10"/>
        <v>500</v>
      </c>
      <c r="AC18" s="2">
        <f t="shared" si="11"/>
        <v>250</v>
      </c>
      <c r="AD18" s="2">
        <f t="shared" si="0"/>
        <v>10000</v>
      </c>
      <c r="AE18" s="13">
        <f t="shared" si="14"/>
        <v>391.44389926356939</v>
      </c>
      <c r="AF18" s="10">
        <f t="shared" si="15"/>
        <v>0.1</v>
      </c>
      <c r="AG18" s="10">
        <f t="shared" si="16"/>
        <v>550.00160000000005</v>
      </c>
      <c r="AH18" s="10">
        <f t="shared" si="17"/>
        <v>290000</v>
      </c>
      <c r="AI18" s="10">
        <f t="shared" si="18"/>
        <v>900000</v>
      </c>
      <c r="AJ18" s="10">
        <f t="shared" si="19"/>
        <v>111800.00000000001</v>
      </c>
      <c r="AK18" s="10">
        <f t="shared" si="20"/>
        <v>1038931000000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</v>
      </c>
      <c r="T19" s="2">
        <f t="shared" si="2"/>
        <v>1800</v>
      </c>
      <c r="U19" s="2">
        <f t="shared" si="3"/>
        <v>2200</v>
      </c>
      <c r="V19" s="2">
        <f t="shared" si="4"/>
        <v>200000</v>
      </c>
      <c r="W19" s="2">
        <f t="shared" si="5"/>
        <v>2000</v>
      </c>
      <c r="X19" s="2">
        <f t="shared" si="6"/>
        <v>180000</v>
      </c>
      <c r="Y19" s="2">
        <f t="shared" si="7"/>
        <v>5500</v>
      </c>
      <c r="Z19" s="2">
        <f t="shared" si="8"/>
        <v>450</v>
      </c>
      <c r="AA19" s="2">
        <f t="shared" si="9"/>
        <v>4500</v>
      </c>
      <c r="AB19" s="2">
        <f t="shared" si="10"/>
        <v>750</v>
      </c>
      <c r="AC19" s="2">
        <f t="shared" si="11"/>
        <v>500</v>
      </c>
      <c r="AD19" s="2">
        <f t="shared" si="0"/>
        <v>10000</v>
      </c>
      <c r="AE19" s="13">
        <f t="shared" si="14"/>
        <v>505.60557834447332</v>
      </c>
      <c r="AF19" s="10">
        <f t="shared" si="15"/>
        <v>9.90990990990991E-2</v>
      </c>
      <c r="AG19" s="10">
        <f t="shared" si="16"/>
        <v>450.00075639639641</v>
      </c>
      <c r="AH19" s="10">
        <f t="shared" si="17"/>
        <v>290000</v>
      </c>
      <c r="AI19" s="10">
        <f t="shared" si="18"/>
        <v>1486486.4864864864</v>
      </c>
      <c r="AJ19" s="10">
        <f t="shared" si="19"/>
        <v>92000</v>
      </c>
      <c r="AK19" s="10">
        <f t="shared" si="20"/>
        <v>1604531000000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</v>
      </c>
      <c r="T20" s="2">
        <f t="shared" si="2"/>
        <v>2000</v>
      </c>
      <c r="U20" s="2">
        <f t="shared" si="3"/>
        <v>1800</v>
      </c>
      <c r="V20" s="2">
        <f t="shared" si="4"/>
        <v>220000.00000000003</v>
      </c>
      <c r="W20" s="2">
        <f t="shared" si="5"/>
        <v>2200</v>
      </c>
      <c r="X20" s="2">
        <f t="shared" si="6"/>
        <v>200000</v>
      </c>
      <c r="Y20" s="2">
        <f t="shared" si="7"/>
        <v>4500</v>
      </c>
      <c r="Z20" s="2">
        <f t="shared" si="8"/>
        <v>500</v>
      </c>
      <c r="AA20" s="2">
        <f t="shared" si="9"/>
        <v>5000</v>
      </c>
      <c r="AB20" s="2">
        <f t="shared" si="10"/>
        <v>250</v>
      </c>
      <c r="AC20" s="2">
        <f t="shared" si="11"/>
        <v>750</v>
      </c>
      <c r="AD20" s="2">
        <f t="shared" si="0"/>
        <v>10000</v>
      </c>
      <c r="AE20" s="13">
        <f t="shared" si="14"/>
        <v>374.92860293463718</v>
      </c>
      <c r="AF20" s="10">
        <f t="shared" si="15"/>
        <v>7.5630252100840331E-2</v>
      </c>
      <c r="AG20" s="10">
        <f t="shared" si="16"/>
        <v>500.00048851540618</v>
      </c>
      <c r="AH20" s="10">
        <f t="shared" si="17"/>
        <v>320000</v>
      </c>
      <c r="AI20" s="10">
        <f t="shared" si="18"/>
        <v>415966.38655462186</v>
      </c>
      <c r="AJ20" s="10">
        <f t="shared" si="19"/>
        <v>102200</v>
      </c>
      <c r="AK20" s="10">
        <f t="shared" si="20"/>
        <v>509578900000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32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</v>
      </c>
      <c r="T21" s="2">
        <f t="shared" si="2"/>
        <v>1800</v>
      </c>
      <c r="U21" s="2">
        <f t="shared" si="3"/>
        <v>2200</v>
      </c>
      <c r="V21" s="2">
        <f t="shared" si="4"/>
        <v>220000.00000000003</v>
      </c>
      <c r="W21" s="2">
        <f t="shared" si="5"/>
        <v>2200</v>
      </c>
      <c r="X21" s="2">
        <f t="shared" si="6"/>
        <v>180000</v>
      </c>
      <c r="Y21" s="2">
        <f t="shared" si="7"/>
        <v>5000</v>
      </c>
      <c r="Z21" s="2">
        <f t="shared" si="8"/>
        <v>500</v>
      </c>
      <c r="AA21" s="2">
        <f t="shared" si="9"/>
        <v>4500</v>
      </c>
      <c r="AB21" s="2">
        <f t="shared" si="10"/>
        <v>500</v>
      </c>
      <c r="AC21" s="2">
        <f t="shared" si="11"/>
        <v>750</v>
      </c>
      <c r="AD21" s="2">
        <f t="shared" si="0"/>
        <v>10000</v>
      </c>
      <c r="AE21" s="13">
        <f t="shared" si="14"/>
        <v>421.69542231554163</v>
      </c>
      <c r="AF21" s="10">
        <f t="shared" si="15"/>
        <v>0.1</v>
      </c>
      <c r="AG21" s="10">
        <f t="shared" si="16"/>
        <v>500.00047999999998</v>
      </c>
      <c r="AH21" s="10">
        <f t="shared" si="17"/>
        <v>310000</v>
      </c>
      <c r="AI21" s="10">
        <f t="shared" si="18"/>
        <v>900000</v>
      </c>
      <c r="AJ21" s="10">
        <f t="shared" si="19"/>
        <v>92200</v>
      </c>
      <c r="AK21" s="10">
        <f t="shared" si="20"/>
        <v>1036093000000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LOOKUP(BD34,$AY$3:$BA$3,AY4:BA4)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</v>
      </c>
      <c r="T22" s="2">
        <f t="shared" si="2"/>
        <v>2000</v>
      </c>
      <c r="U22" s="2">
        <f t="shared" si="3"/>
        <v>1800</v>
      </c>
      <c r="V22" s="2">
        <f t="shared" si="4"/>
        <v>180000</v>
      </c>
      <c r="W22" s="2">
        <f t="shared" si="5"/>
        <v>1800</v>
      </c>
      <c r="X22" s="2">
        <f t="shared" si="6"/>
        <v>200000</v>
      </c>
      <c r="Y22" s="2">
        <f t="shared" si="7"/>
        <v>5500</v>
      </c>
      <c r="Z22" s="2">
        <f t="shared" si="8"/>
        <v>550</v>
      </c>
      <c r="AA22" s="2">
        <f t="shared" si="9"/>
        <v>5000</v>
      </c>
      <c r="AB22" s="2">
        <f t="shared" si="10"/>
        <v>750</v>
      </c>
      <c r="AC22" s="2">
        <f t="shared" si="11"/>
        <v>250</v>
      </c>
      <c r="AD22" s="2">
        <f t="shared" si="0"/>
        <v>10000</v>
      </c>
      <c r="AE22" s="13">
        <f t="shared" si="14"/>
        <v>436.10091547993926</v>
      </c>
      <c r="AF22" s="10">
        <f t="shared" si="15"/>
        <v>9.90990990990991E-2</v>
      </c>
      <c r="AG22" s="10">
        <f t="shared" si="16"/>
        <v>550.00159279279285</v>
      </c>
      <c r="AH22" s="10">
        <f t="shared" si="17"/>
        <v>280000</v>
      </c>
      <c r="AI22" s="10">
        <f t="shared" si="18"/>
        <v>1486486.4864864864</v>
      </c>
      <c r="AJ22" s="10">
        <f t="shared" si="19"/>
        <v>101800</v>
      </c>
      <c r="AK22" s="10">
        <f t="shared" si="20"/>
        <v>1605528900000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LOOKUP(BE34,$AY$3:$BA$3,AY5:BA5)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</v>
      </c>
      <c r="T23" s="2">
        <f t="shared" si="2"/>
        <v>2200</v>
      </c>
      <c r="U23" s="2">
        <f t="shared" si="3"/>
        <v>2000</v>
      </c>
      <c r="V23" s="2">
        <f t="shared" si="4"/>
        <v>200000</v>
      </c>
      <c r="W23" s="2">
        <f t="shared" si="5"/>
        <v>2000</v>
      </c>
      <c r="X23" s="2">
        <f t="shared" si="6"/>
        <v>220000.00000000003</v>
      </c>
      <c r="Y23" s="2">
        <f t="shared" si="7"/>
        <v>4500</v>
      </c>
      <c r="Z23" s="2">
        <f t="shared" si="8"/>
        <v>450</v>
      </c>
      <c r="AA23" s="2">
        <f t="shared" si="9"/>
        <v>5500</v>
      </c>
      <c r="AB23" s="2">
        <f t="shared" si="10"/>
        <v>250</v>
      </c>
      <c r="AC23" s="2">
        <f t="shared" si="11"/>
        <v>500</v>
      </c>
      <c r="AD23" s="2">
        <f t="shared" si="0"/>
        <v>10000</v>
      </c>
      <c r="AE23" s="13">
        <f t="shared" si="14"/>
        <v>402.80616222080624</v>
      </c>
      <c r="AF23" s="10">
        <f t="shared" si="15"/>
        <v>7.5630252100840331E-2</v>
      </c>
      <c r="AG23" s="10">
        <f t="shared" si="16"/>
        <v>450.00077277310925</v>
      </c>
      <c r="AH23" s="10">
        <f t="shared" si="17"/>
        <v>310000</v>
      </c>
      <c r="AI23" s="10">
        <f t="shared" si="18"/>
        <v>415966.38655462186</v>
      </c>
      <c r="AJ23" s="10">
        <f t="shared" si="19"/>
        <v>112000.00000000001</v>
      </c>
      <c r="AK23" s="10">
        <f t="shared" si="20"/>
        <v>511369000000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LOOKUP(BF34,$AY$3:$BA$3,AY6:BA6)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</v>
      </c>
      <c r="T24" s="2">
        <f t="shared" si="2"/>
        <v>2000</v>
      </c>
      <c r="U24" s="2">
        <f t="shared" si="3"/>
        <v>2200</v>
      </c>
      <c r="V24" s="2">
        <f t="shared" si="4"/>
        <v>220000.00000000003</v>
      </c>
      <c r="W24" s="2">
        <f t="shared" si="5"/>
        <v>1800</v>
      </c>
      <c r="X24" s="2">
        <f t="shared" si="6"/>
        <v>200000</v>
      </c>
      <c r="Y24" s="2">
        <f t="shared" si="7"/>
        <v>4500</v>
      </c>
      <c r="Z24" s="2">
        <f t="shared" si="8"/>
        <v>450</v>
      </c>
      <c r="AA24" s="2">
        <f t="shared" si="9"/>
        <v>5500</v>
      </c>
      <c r="AB24" s="2">
        <f t="shared" si="10"/>
        <v>750</v>
      </c>
      <c r="AC24" s="2">
        <f t="shared" si="11"/>
        <v>500</v>
      </c>
      <c r="AD24" s="2">
        <f t="shared" si="0"/>
        <v>10000</v>
      </c>
      <c r="AE24" s="13">
        <f t="shared" si="14"/>
        <v>457.80726016605246</v>
      </c>
      <c r="AF24" s="10">
        <f t="shared" si="15"/>
        <v>0.1</v>
      </c>
      <c r="AG24" s="10">
        <f t="shared" si="16"/>
        <v>450.00076000000001</v>
      </c>
      <c r="AH24" s="10">
        <f t="shared" si="17"/>
        <v>320000</v>
      </c>
      <c r="AI24" s="10">
        <f t="shared" si="18"/>
        <v>1350000</v>
      </c>
      <c r="AJ24" s="10">
        <f t="shared" si="19"/>
        <v>101800</v>
      </c>
      <c r="AK24" s="10">
        <f t="shared" si="20"/>
        <v>1458049100000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LOOKUP(BG34,$AY$3:$BA$3,AY7:BA7)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</v>
      </c>
      <c r="T25" s="2">
        <f t="shared" si="2"/>
        <v>2200</v>
      </c>
      <c r="U25" s="2">
        <f t="shared" si="3"/>
        <v>1800</v>
      </c>
      <c r="V25" s="2">
        <f t="shared" si="4"/>
        <v>180000</v>
      </c>
      <c r="W25" s="2">
        <f t="shared" si="5"/>
        <v>2000</v>
      </c>
      <c r="X25" s="2">
        <f t="shared" si="6"/>
        <v>220000.00000000003</v>
      </c>
      <c r="Y25" s="2">
        <f t="shared" si="7"/>
        <v>5000</v>
      </c>
      <c r="Z25" s="2">
        <f t="shared" si="8"/>
        <v>500</v>
      </c>
      <c r="AA25" s="2">
        <f t="shared" si="9"/>
        <v>4500</v>
      </c>
      <c r="AB25" s="2">
        <f t="shared" si="10"/>
        <v>250</v>
      </c>
      <c r="AC25" s="2">
        <f t="shared" si="11"/>
        <v>750</v>
      </c>
      <c r="AD25" s="2">
        <f t="shared" si="0"/>
        <v>10000</v>
      </c>
      <c r="AE25" s="13">
        <f t="shared" si="14"/>
        <v>444.84103606646084</v>
      </c>
      <c r="AF25" s="10">
        <f t="shared" si="15"/>
        <v>9.90990990990991E-2</v>
      </c>
      <c r="AG25" s="10">
        <f t="shared" si="16"/>
        <v>500.00055759759761</v>
      </c>
      <c r="AH25" s="10">
        <f t="shared" si="17"/>
        <v>290000</v>
      </c>
      <c r="AI25" s="10">
        <f t="shared" si="18"/>
        <v>495495.4954954955</v>
      </c>
      <c r="AJ25" s="10">
        <f t="shared" si="19"/>
        <v>112000.00000000001</v>
      </c>
      <c r="AK25" s="10">
        <f t="shared" si="20"/>
        <v>536990000000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LOOKUP(BH34,$AY$3:$BA$3,AY8:BA8)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</v>
      </c>
      <c r="T26" s="2">
        <f t="shared" si="2"/>
        <v>1800</v>
      </c>
      <c r="U26" s="2">
        <f t="shared" si="3"/>
        <v>2000</v>
      </c>
      <c r="V26" s="2">
        <f t="shared" si="4"/>
        <v>200000</v>
      </c>
      <c r="W26" s="2">
        <f t="shared" si="5"/>
        <v>2200</v>
      </c>
      <c r="X26" s="2">
        <f t="shared" si="6"/>
        <v>180000</v>
      </c>
      <c r="Y26" s="2">
        <f t="shared" si="7"/>
        <v>5500</v>
      </c>
      <c r="Z26" s="2">
        <f t="shared" si="8"/>
        <v>550</v>
      </c>
      <c r="AA26" s="2">
        <f t="shared" si="9"/>
        <v>5000</v>
      </c>
      <c r="AB26" s="2">
        <f t="shared" si="10"/>
        <v>500</v>
      </c>
      <c r="AC26" s="2">
        <f t="shared" si="11"/>
        <v>250</v>
      </c>
      <c r="AD26" s="2">
        <f t="shared" si="0"/>
        <v>10000</v>
      </c>
      <c r="AE26" s="13">
        <f t="shared" si="14"/>
        <v>365.58716696890912</v>
      </c>
      <c r="AF26" s="10">
        <f t="shared" si="15"/>
        <v>7.5630252100840331E-2</v>
      </c>
      <c r="AG26" s="10">
        <f t="shared" si="16"/>
        <v>550.00138554621844</v>
      </c>
      <c r="AH26" s="10">
        <f t="shared" si="17"/>
        <v>290000</v>
      </c>
      <c r="AI26" s="10">
        <f t="shared" si="18"/>
        <v>831932.77310924372</v>
      </c>
      <c r="AJ26" s="10">
        <f t="shared" si="19"/>
        <v>92200</v>
      </c>
      <c r="AK26" s="10">
        <f t="shared" si="20"/>
        <v>1079890100000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LOOKUP(BI34,$AY$3:$BA$3,AY9:BA9)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</v>
      </c>
      <c r="T27" s="2">
        <f t="shared" si="2"/>
        <v>2000</v>
      </c>
      <c r="U27" s="2">
        <f t="shared" si="3"/>
        <v>1800</v>
      </c>
      <c r="V27" s="2">
        <f t="shared" si="4"/>
        <v>200000</v>
      </c>
      <c r="W27" s="2">
        <f t="shared" si="5"/>
        <v>2200</v>
      </c>
      <c r="X27" s="2">
        <f t="shared" si="6"/>
        <v>220000.00000000003</v>
      </c>
      <c r="Y27" s="2">
        <f t="shared" si="7"/>
        <v>4500</v>
      </c>
      <c r="Z27" s="2">
        <f t="shared" si="8"/>
        <v>550</v>
      </c>
      <c r="AA27" s="2">
        <f t="shared" si="9"/>
        <v>4500</v>
      </c>
      <c r="AB27" s="2">
        <f t="shared" si="10"/>
        <v>500</v>
      </c>
      <c r="AC27" s="2">
        <f t="shared" si="11"/>
        <v>500</v>
      </c>
      <c r="AD27" s="2">
        <f t="shared" si="0"/>
        <v>15000</v>
      </c>
      <c r="AE27" s="13">
        <f t="shared" si="14"/>
        <v>421.32619653809974</v>
      </c>
      <c r="AF27" s="10">
        <f t="shared" si="15"/>
        <v>0.10891089108910891</v>
      </c>
      <c r="AG27" s="10">
        <f t="shared" si="16"/>
        <v>550.00052805280529</v>
      </c>
      <c r="AH27" s="10">
        <f t="shared" si="17"/>
        <v>310000</v>
      </c>
      <c r="AI27" s="10">
        <f t="shared" si="18"/>
        <v>980198.01980198023</v>
      </c>
      <c r="AJ27" s="10">
        <f t="shared" si="19"/>
        <v>112200.00000000001</v>
      </c>
      <c r="AK27" s="10">
        <f t="shared" si="20"/>
        <v>986631900000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LOOKUP(BJ34,$AY$3:$BA$3,AY10:BA10)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</v>
      </c>
      <c r="T28" s="2">
        <f t="shared" si="2"/>
        <v>2200</v>
      </c>
      <c r="U28" s="2">
        <f t="shared" si="3"/>
        <v>2000</v>
      </c>
      <c r="V28" s="2">
        <f t="shared" si="4"/>
        <v>220000.00000000003</v>
      </c>
      <c r="W28" s="2">
        <f t="shared" si="5"/>
        <v>1800</v>
      </c>
      <c r="X28" s="2">
        <f t="shared" si="6"/>
        <v>180000</v>
      </c>
      <c r="Y28" s="2">
        <f t="shared" si="7"/>
        <v>5000</v>
      </c>
      <c r="Z28" s="2">
        <f t="shared" si="8"/>
        <v>450</v>
      </c>
      <c r="AA28" s="2">
        <f t="shared" si="9"/>
        <v>5000</v>
      </c>
      <c r="AB28" s="2">
        <f t="shared" si="10"/>
        <v>750</v>
      </c>
      <c r="AC28" s="2">
        <f t="shared" si="11"/>
        <v>750</v>
      </c>
      <c r="AD28" s="2">
        <f t="shared" si="0"/>
        <v>15000</v>
      </c>
      <c r="AE28" s="13">
        <f t="shared" si="14"/>
        <v>423.20147311958965</v>
      </c>
      <c r="AF28" s="10">
        <f t="shared" si="15"/>
        <v>8.2568807339449546E-2</v>
      </c>
      <c r="AG28" s="10">
        <f t="shared" si="16"/>
        <v>450.00034234454637</v>
      </c>
      <c r="AH28" s="10">
        <f t="shared" si="17"/>
        <v>310000</v>
      </c>
      <c r="AI28" s="10">
        <f t="shared" si="18"/>
        <v>1238532.1100917431</v>
      </c>
      <c r="AJ28" s="10">
        <f t="shared" si="19"/>
        <v>91800</v>
      </c>
      <c r="AK28" s="10">
        <f t="shared" si="20"/>
        <v>1537217000000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LOOKUP(BK34,$AY$3:$BA$3,AY11:BA11)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</v>
      </c>
      <c r="T29" s="2">
        <f t="shared" si="2"/>
        <v>1800</v>
      </c>
      <c r="U29" s="2">
        <f t="shared" si="3"/>
        <v>2200</v>
      </c>
      <c r="V29" s="2">
        <f t="shared" si="4"/>
        <v>180000</v>
      </c>
      <c r="W29" s="2">
        <f t="shared" si="5"/>
        <v>2000</v>
      </c>
      <c r="X29" s="2">
        <f t="shared" si="6"/>
        <v>200000</v>
      </c>
      <c r="Y29" s="2">
        <f t="shared" si="7"/>
        <v>5500</v>
      </c>
      <c r="Z29" s="2">
        <f t="shared" si="8"/>
        <v>500</v>
      </c>
      <c r="AA29" s="2">
        <f t="shared" si="9"/>
        <v>5500</v>
      </c>
      <c r="AB29" s="2">
        <f t="shared" si="10"/>
        <v>250</v>
      </c>
      <c r="AC29" s="2">
        <f t="shared" si="11"/>
        <v>250</v>
      </c>
      <c r="AD29" s="2">
        <f t="shared" si="0"/>
        <v>15000</v>
      </c>
      <c r="AE29" s="13">
        <f t="shared" si="14"/>
        <v>418.928776001453</v>
      </c>
      <c r="AF29" s="10">
        <f t="shared" si="15"/>
        <v>8.3333333333333329E-2</v>
      </c>
      <c r="AG29" s="10">
        <f t="shared" si="16"/>
        <v>500.00096888888891</v>
      </c>
      <c r="AH29" s="10">
        <f t="shared" si="17"/>
        <v>280000</v>
      </c>
      <c r="AI29" s="10">
        <f t="shared" si="18"/>
        <v>458333.33333333331</v>
      </c>
      <c r="AJ29" s="10">
        <f t="shared" si="19"/>
        <v>102000</v>
      </c>
      <c r="AK29" s="10">
        <f t="shared" si="20"/>
        <v>555911000000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LOOKUP(BL34,$AY$3:$BA$3,AY12:BA12)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</v>
      </c>
      <c r="T30" s="2">
        <f t="shared" si="2"/>
        <v>2000</v>
      </c>
      <c r="U30" s="2">
        <f t="shared" si="3"/>
        <v>2000</v>
      </c>
      <c r="V30" s="2">
        <f t="shared" si="4"/>
        <v>200000</v>
      </c>
      <c r="W30" s="2">
        <f t="shared" si="5"/>
        <v>1800</v>
      </c>
      <c r="X30" s="2">
        <f t="shared" si="6"/>
        <v>180000</v>
      </c>
      <c r="Y30" s="2">
        <f t="shared" si="7"/>
        <v>5500</v>
      </c>
      <c r="Z30" s="2">
        <f t="shared" si="8"/>
        <v>500</v>
      </c>
      <c r="AA30" s="2">
        <f t="shared" si="9"/>
        <v>5500</v>
      </c>
      <c r="AB30" s="2">
        <f t="shared" si="10"/>
        <v>250</v>
      </c>
      <c r="AC30" s="2">
        <f t="shared" si="11"/>
        <v>750</v>
      </c>
      <c r="AD30" s="2">
        <f t="shared" si="0"/>
        <v>15000</v>
      </c>
      <c r="AE30" s="13">
        <f t="shared" si="14"/>
        <v>450.03970714790324</v>
      </c>
      <c r="AF30" s="10">
        <f t="shared" si="15"/>
        <v>0.10891089108910891</v>
      </c>
      <c r="AG30" s="10">
        <f t="shared" si="16"/>
        <v>500.00035203520355</v>
      </c>
      <c r="AH30" s="10">
        <f t="shared" si="17"/>
        <v>290000</v>
      </c>
      <c r="AI30" s="10">
        <f t="shared" si="18"/>
        <v>490099.00990099012</v>
      </c>
      <c r="AJ30" s="10">
        <f t="shared" si="19"/>
        <v>91800</v>
      </c>
      <c r="AK30" s="10">
        <f t="shared" si="20"/>
        <v>553696900000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LOOKUP(BM34,$AY$3:$BA$3,AY13:BA13)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</v>
      </c>
      <c r="T31" s="2">
        <f t="shared" si="2"/>
        <v>2200</v>
      </c>
      <c r="U31" s="2">
        <f t="shared" si="3"/>
        <v>2200</v>
      </c>
      <c r="V31" s="2">
        <f t="shared" si="4"/>
        <v>220000.00000000003</v>
      </c>
      <c r="W31" s="2">
        <f t="shared" si="5"/>
        <v>2000</v>
      </c>
      <c r="X31" s="2">
        <f t="shared" si="6"/>
        <v>200000</v>
      </c>
      <c r="Y31" s="2">
        <f t="shared" si="7"/>
        <v>4500</v>
      </c>
      <c r="Z31" s="2">
        <f t="shared" si="8"/>
        <v>550</v>
      </c>
      <c r="AA31" s="2">
        <f t="shared" si="9"/>
        <v>4500</v>
      </c>
      <c r="AB31" s="2">
        <f t="shared" si="10"/>
        <v>500</v>
      </c>
      <c r="AC31" s="2">
        <f t="shared" si="11"/>
        <v>250</v>
      </c>
      <c r="AD31" s="2">
        <f t="shared" si="0"/>
        <v>15000</v>
      </c>
      <c r="AE31" s="13">
        <f t="shared" si="14"/>
        <v>358.13357618049059</v>
      </c>
      <c r="AF31" s="10">
        <f t="shared" si="15"/>
        <v>8.2568807339449546E-2</v>
      </c>
      <c r="AG31" s="10">
        <f t="shared" si="16"/>
        <v>550.00102703363916</v>
      </c>
      <c r="AH31" s="10">
        <f t="shared" si="17"/>
        <v>320000</v>
      </c>
      <c r="AI31" s="10">
        <f t="shared" si="18"/>
        <v>825688.07339449541</v>
      </c>
      <c r="AJ31" s="10">
        <f t="shared" si="19"/>
        <v>102000</v>
      </c>
      <c r="AK31" s="10">
        <f t="shared" si="20"/>
        <v>984039000000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LOOKUP(BN34,$AY$3:$BA$3,AY14:BA14)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28">
        <v>2</v>
      </c>
      <c r="BE31" s="28">
        <v>1</v>
      </c>
      <c r="BF31" s="28">
        <v>3</v>
      </c>
      <c r="BG31" s="28">
        <v>3</v>
      </c>
      <c r="BH31" s="28">
        <v>3</v>
      </c>
      <c r="BI31" s="28">
        <v>2</v>
      </c>
      <c r="BJ31" s="28">
        <v>2</v>
      </c>
      <c r="BK31" s="28">
        <v>1</v>
      </c>
      <c r="BL31" s="28">
        <v>3</v>
      </c>
      <c r="BM31" s="28">
        <v>1</v>
      </c>
      <c r="BN31" s="28">
        <v>2</v>
      </c>
      <c r="BO31" s="28">
        <v>1</v>
      </c>
      <c r="BP31" s="28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</v>
      </c>
      <c r="T32" s="2">
        <f t="shared" si="2"/>
        <v>1800</v>
      </c>
      <c r="U32" s="2">
        <f t="shared" si="3"/>
        <v>1800</v>
      </c>
      <c r="V32" s="2">
        <f t="shared" si="4"/>
        <v>180000</v>
      </c>
      <c r="W32" s="2">
        <f t="shared" si="5"/>
        <v>2200</v>
      </c>
      <c r="X32" s="2">
        <f t="shared" si="6"/>
        <v>220000.00000000003</v>
      </c>
      <c r="Y32" s="2">
        <f t="shared" si="7"/>
        <v>5000</v>
      </c>
      <c r="Z32" s="2">
        <f t="shared" si="8"/>
        <v>450</v>
      </c>
      <c r="AA32" s="2">
        <f t="shared" si="9"/>
        <v>5000</v>
      </c>
      <c r="AB32" s="2">
        <f t="shared" si="10"/>
        <v>750</v>
      </c>
      <c r="AC32" s="2">
        <f t="shared" si="11"/>
        <v>500</v>
      </c>
      <c r="AD32" s="2">
        <f t="shared" si="0"/>
        <v>15000</v>
      </c>
      <c r="AE32" s="13">
        <f t="shared" si="14"/>
        <v>464.87757039195355</v>
      </c>
      <c r="AF32" s="10">
        <f t="shared" si="15"/>
        <v>8.3333333333333329E-2</v>
      </c>
      <c r="AG32" s="10">
        <f t="shared" si="16"/>
        <v>450.00048444444445</v>
      </c>
      <c r="AH32" s="10">
        <f t="shared" si="17"/>
        <v>290000</v>
      </c>
      <c r="AI32" s="10">
        <f t="shared" si="18"/>
        <v>1375000</v>
      </c>
      <c r="AJ32" s="10">
        <f t="shared" si="19"/>
        <v>112200.00000000001</v>
      </c>
      <c r="AK32" s="10">
        <f t="shared" si="20"/>
        <v>1542799000000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LOOKUP(BO34,$AY$3:$BA$3,AY15:BA15)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28">
        <v>3</v>
      </c>
      <c r="BE32" s="28">
        <v>2</v>
      </c>
      <c r="BF32" s="28">
        <v>1</v>
      </c>
      <c r="BG32" s="28">
        <v>1</v>
      </c>
      <c r="BH32" s="28">
        <v>1</v>
      </c>
      <c r="BI32" s="28">
        <v>3</v>
      </c>
      <c r="BJ32" s="28">
        <v>3</v>
      </c>
      <c r="BK32" s="28">
        <v>2</v>
      </c>
      <c r="BL32" s="28">
        <v>1</v>
      </c>
      <c r="BM32" s="28">
        <v>2</v>
      </c>
      <c r="BN32" s="28">
        <v>3</v>
      </c>
      <c r="BO32" s="28">
        <v>2</v>
      </c>
      <c r="BP32" s="28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</v>
      </c>
      <c r="T33" s="2">
        <f t="shared" si="2"/>
        <v>2200</v>
      </c>
      <c r="U33" s="2">
        <f t="shared" si="3"/>
        <v>2200</v>
      </c>
      <c r="V33" s="2">
        <f t="shared" si="4"/>
        <v>200000</v>
      </c>
      <c r="W33" s="2">
        <f t="shared" si="5"/>
        <v>2200</v>
      </c>
      <c r="X33" s="2">
        <f t="shared" si="6"/>
        <v>200000</v>
      </c>
      <c r="Y33" s="2">
        <f t="shared" si="7"/>
        <v>5000</v>
      </c>
      <c r="Z33" s="2">
        <f t="shared" si="8"/>
        <v>450</v>
      </c>
      <c r="AA33" s="2">
        <f t="shared" si="9"/>
        <v>5000</v>
      </c>
      <c r="AB33" s="2">
        <f t="shared" si="10"/>
        <v>250</v>
      </c>
      <c r="AC33" s="2">
        <f t="shared" si="11"/>
        <v>250</v>
      </c>
      <c r="AD33" s="2">
        <f t="shared" si="0"/>
        <v>15000</v>
      </c>
      <c r="AE33" s="13">
        <f t="shared" si="14"/>
        <v>478.72874846488838</v>
      </c>
      <c r="AF33" s="10">
        <f t="shared" si="15"/>
        <v>0.10891089108910891</v>
      </c>
      <c r="AG33" s="10">
        <f t="shared" si="16"/>
        <v>450.0011094389439</v>
      </c>
      <c r="AH33" s="10">
        <f t="shared" si="17"/>
        <v>300000</v>
      </c>
      <c r="AI33" s="10">
        <f t="shared" si="18"/>
        <v>490099.00990099012</v>
      </c>
      <c r="AJ33" s="10">
        <f t="shared" si="19"/>
        <v>102200</v>
      </c>
      <c r="AK33" s="10">
        <f t="shared" si="20"/>
        <v>535421000000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LOOKUP(BP34,$AY$3:$BA$3,AY16:BA16)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28">
        <v>1</v>
      </c>
      <c r="BE33" s="28">
        <v>3</v>
      </c>
      <c r="BF33" s="28">
        <v>3</v>
      </c>
      <c r="BG33" s="28">
        <v>3</v>
      </c>
      <c r="BH33" s="28">
        <v>2</v>
      </c>
      <c r="BI33" s="28">
        <v>3</v>
      </c>
      <c r="BJ33" s="28">
        <v>2</v>
      </c>
      <c r="BK33" s="28">
        <v>2</v>
      </c>
      <c r="BL33" s="28">
        <v>1</v>
      </c>
      <c r="BM33" s="28">
        <v>2</v>
      </c>
      <c r="BN33" s="28">
        <v>1</v>
      </c>
      <c r="BO33" s="28">
        <v>1</v>
      </c>
      <c r="BP33" s="28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</v>
      </c>
      <c r="T34" s="2">
        <f t="shared" si="2"/>
        <v>1800</v>
      </c>
      <c r="U34" s="2">
        <f t="shared" si="3"/>
        <v>1800</v>
      </c>
      <c r="V34" s="2">
        <f t="shared" si="4"/>
        <v>220000.00000000003</v>
      </c>
      <c r="W34" s="2">
        <f t="shared" si="5"/>
        <v>1800</v>
      </c>
      <c r="X34" s="2">
        <f t="shared" si="6"/>
        <v>220000.00000000003</v>
      </c>
      <c r="Y34" s="2">
        <f t="shared" si="7"/>
        <v>5500</v>
      </c>
      <c r="Z34" s="2">
        <f t="shared" si="8"/>
        <v>500</v>
      </c>
      <c r="AA34" s="2">
        <f t="shared" si="9"/>
        <v>5500</v>
      </c>
      <c r="AB34" s="2">
        <f t="shared" si="10"/>
        <v>500</v>
      </c>
      <c r="AC34" s="2">
        <f t="shared" si="11"/>
        <v>500</v>
      </c>
      <c r="AD34" s="2">
        <f t="shared" si="0"/>
        <v>15000</v>
      </c>
      <c r="AE34" s="13">
        <f t="shared" si="14"/>
        <v>388.22387780476328</v>
      </c>
      <c r="AF34" s="10">
        <f t="shared" si="15"/>
        <v>8.2568807339449546E-2</v>
      </c>
      <c r="AG34" s="10">
        <f t="shared" si="16"/>
        <v>500.00046018348621</v>
      </c>
      <c r="AH34" s="10">
        <f t="shared" si="17"/>
        <v>330000.00000000006</v>
      </c>
      <c r="AI34" s="10">
        <f t="shared" si="18"/>
        <v>825688.07339449541</v>
      </c>
      <c r="AJ34" s="10">
        <f t="shared" si="19"/>
        <v>111800.00000000001</v>
      </c>
      <c r="AK34" s="10">
        <f t="shared" si="20"/>
        <v>1254273900000.0002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27">
        <v>32</v>
      </c>
      <c r="BD34" s="27">
        <v>2</v>
      </c>
      <c r="BE34" s="27">
        <v>1</v>
      </c>
      <c r="BF34" s="27">
        <v>1</v>
      </c>
      <c r="BG34" s="27">
        <v>1</v>
      </c>
      <c r="BH34" s="27">
        <v>3</v>
      </c>
      <c r="BI34" s="27">
        <v>1</v>
      </c>
      <c r="BJ34" s="27">
        <v>3</v>
      </c>
      <c r="BK34" s="27">
        <v>3</v>
      </c>
      <c r="BL34" s="27">
        <v>2</v>
      </c>
      <c r="BM34" s="27">
        <v>3</v>
      </c>
      <c r="BN34" s="27">
        <v>2</v>
      </c>
      <c r="BO34" s="27">
        <v>2</v>
      </c>
      <c r="BP34" s="27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</v>
      </c>
      <c r="T35" s="2">
        <f t="shared" si="2"/>
        <v>2000</v>
      </c>
      <c r="U35" s="2">
        <f t="shared" si="3"/>
        <v>2000</v>
      </c>
      <c r="V35" s="2">
        <f t="shared" si="4"/>
        <v>180000</v>
      </c>
      <c r="W35" s="2">
        <f t="shared" si="5"/>
        <v>2000</v>
      </c>
      <c r="X35" s="2">
        <f t="shared" si="6"/>
        <v>180000</v>
      </c>
      <c r="Y35" s="2">
        <f t="shared" si="7"/>
        <v>4500</v>
      </c>
      <c r="Z35" s="2">
        <f t="shared" si="8"/>
        <v>550</v>
      </c>
      <c r="AA35" s="2">
        <f t="shared" si="9"/>
        <v>4500</v>
      </c>
      <c r="AB35" s="2">
        <f t="shared" si="10"/>
        <v>750</v>
      </c>
      <c r="AC35" s="2">
        <f t="shared" si="11"/>
        <v>750</v>
      </c>
      <c r="AD35" s="2">
        <f t="shared" si="0"/>
        <v>15000</v>
      </c>
      <c r="AE35" s="13">
        <f t="shared" si="14"/>
        <v>401.19326332180242</v>
      </c>
      <c r="AF35" s="10">
        <f t="shared" si="15"/>
        <v>8.3333333333333329E-2</v>
      </c>
      <c r="AG35" s="10">
        <f t="shared" si="16"/>
        <v>550.00034074074074</v>
      </c>
      <c r="AH35" s="10">
        <f t="shared" si="17"/>
        <v>270000</v>
      </c>
      <c r="AI35" s="10">
        <f t="shared" si="18"/>
        <v>1375000</v>
      </c>
      <c r="AJ35" s="10">
        <f t="shared" si="19"/>
        <v>92000</v>
      </c>
      <c r="AK35" s="10">
        <f t="shared" si="20"/>
        <v>1248219000000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</v>
      </c>
      <c r="T36" s="2">
        <f t="shared" si="2"/>
        <v>1800</v>
      </c>
      <c r="U36" s="2">
        <f t="shared" si="3"/>
        <v>2000</v>
      </c>
      <c r="V36" s="2">
        <f t="shared" si="4"/>
        <v>220000.00000000003</v>
      </c>
      <c r="W36" s="2">
        <f t="shared" si="5"/>
        <v>2000</v>
      </c>
      <c r="X36" s="2">
        <f t="shared" si="6"/>
        <v>220000.00000000003</v>
      </c>
      <c r="Y36" s="2">
        <f t="shared" si="7"/>
        <v>4500</v>
      </c>
      <c r="Z36" s="2">
        <f t="shared" si="8"/>
        <v>500</v>
      </c>
      <c r="AA36" s="2">
        <f t="shared" si="9"/>
        <v>5000</v>
      </c>
      <c r="AB36" s="2">
        <f t="shared" si="10"/>
        <v>750</v>
      </c>
      <c r="AC36" s="2">
        <f t="shared" si="11"/>
        <v>250</v>
      </c>
      <c r="AD36" s="2">
        <f t="shared" si="0"/>
        <v>15000</v>
      </c>
      <c r="AE36" s="13">
        <f t="shared" si="14"/>
        <v>458.75684137646493</v>
      </c>
      <c r="AF36" s="10">
        <f t="shared" si="15"/>
        <v>0.10891089108910891</v>
      </c>
      <c r="AG36" s="10">
        <f t="shared" si="16"/>
        <v>500.00100277227722</v>
      </c>
      <c r="AH36" s="10">
        <f t="shared" si="17"/>
        <v>330000.00000000006</v>
      </c>
      <c r="AI36" s="10">
        <f t="shared" si="18"/>
        <v>1470297.0297029703</v>
      </c>
      <c r="AJ36" s="10">
        <f t="shared" si="19"/>
        <v>112000.00000000001</v>
      </c>
      <c r="AK36" s="10">
        <f t="shared" si="20"/>
        <v>1530699000000.0002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</v>
      </c>
      <c r="T37" s="2">
        <f t="shared" si="2"/>
        <v>2000</v>
      </c>
      <c r="U37" s="2">
        <f t="shared" si="3"/>
        <v>2200</v>
      </c>
      <c r="V37" s="2">
        <f t="shared" si="4"/>
        <v>180000</v>
      </c>
      <c r="W37" s="2">
        <f t="shared" si="5"/>
        <v>2200</v>
      </c>
      <c r="X37" s="2">
        <f t="shared" si="6"/>
        <v>180000</v>
      </c>
      <c r="Y37" s="2">
        <f t="shared" si="7"/>
        <v>5000</v>
      </c>
      <c r="Z37" s="2">
        <f t="shared" si="8"/>
        <v>550</v>
      </c>
      <c r="AA37" s="2">
        <f t="shared" si="9"/>
        <v>5500</v>
      </c>
      <c r="AB37" s="2">
        <f t="shared" si="10"/>
        <v>250</v>
      </c>
      <c r="AC37" s="2">
        <f t="shared" si="11"/>
        <v>500</v>
      </c>
      <c r="AD37" s="2">
        <f t="shared" si="0"/>
        <v>15000</v>
      </c>
      <c r="AE37" s="13">
        <f t="shared" si="14"/>
        <v>352.29326167964518</v>
      </c>
      <c r="AF37" s="10">
        <f t="shared" si="15"/>
        <v>8.2568807339449546E-2</v>
      </c>
      <c r="AG37" s="10">
        <f t="shared" si="16"/>
        <v>550.00048685015292</v>
      </c>
      <c r="AH37" s="10">
        <f t="shared" si="17"/>
        <v>270000</v>
      </c>
      <c r="AI37" s="10">
        <f t="shared" si="18"/>
        <v>412844.03669724771</v>
      </c>
      <c r="AJ37" s="10">
        <f t="shared" si="19"/>
        <v>92200</v>
      </c>
      <c r="AK37" s="10">
        <f t="shared" si="20"/>
        <v>479455000000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</v>
      </c>
      <c r="T38" s="2">
        <f t="shared" si="2"/>
        <v>2200</v>
      </c>
      <c r="U38" s="2">
        <f t="shared" si="3"/>
        <v>1800</v>
      </c>
      <c r="V38" s="2">
        <f t="shared" si="4"/>
        <v>200000</v>
      </c>
      <c r="W38" s="2">
        <f t="shared" si="5"/>
        <v>1800</v>
      </c>
      <c r="X38" s="2">
        <f t="shared" si="6"/>
        <v>200000</v>
      </c>
      <c r="Y38" s="2">
        <f t="shared" si="7"/>
        <v>5500</v>
      </c>
      <c r="Z38" s="2">
        <f t="shared" si="8"/>
        <v>450</v>
      </c>
      <c r="AA38" s="2">
        <f t="shared" si="9"/>
        <v>4500</v>
      </c>
      <c r="AB38" s="2">
        <f t="shared" si="10"/>
        <v>500</v>
      </c>
      <c r="AC38" s="2">
        <f t="shared" si="11"/>
        <v>750</v>
      </c>
      <c r="AD38" s="2">
        <f t="shared" si="0"/>
        <v>15000</v>
      </c>
      <c r="AE38" s="13">
        <f t="shared" si="14"/>
        <v>463.06924542452919</v>
      </c>
      <c r="AF38" s="10">
        <f t="shared" si="15"/>
        <v>8.3333333333333329E-2</v>
      </c>
      <c r="AG38" s="10">
        <f t="shared" si="16"/>
        <v>450.00035851851851</v>
      </c>
      <c r="AH38" s="10">
        <f t="shared" si="17"/>
        <v>300000</v>
      </c>
      <c r="AI38" s="10">
        <f t="shared" si="18"/>
        <v>916666.66666666663</v>
      </c>
      <c r="AJ38" s="10">
        <f t="shared" si="19"/>
        <v>101800</v>
      </c>
      <c r="AK38" s="10">
        <f t="shared" si="20"/>
        <v>1137699900000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422.90758039311618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P42"/>
  <sheetViews>
    <sheetView topLeftCell="AL3" zoomScale="80" zoomScaleNormal="80" workbookViewId="0">
      <selection activeCell="AU19" sqref="AU19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</v>
      </c>
      <c r="T3" s="2">
        <f>LOOKUP(D3,$AY$20:$BA$20,$AY$23:$BA$23)</f>
        <v>18000</v>
      </c>
      <c r="U3" s="2">
        <f>LOOKUP(E3,$AY$20:$BA$20,$AY$24:$BA$24)</f>
        <v>18000</v>
      </c>
      <c r="V3" s="2">
        <f>LOOKUP(F3,$AY$20:$BA$20,$AY$25:$BA$25)</f>
        <v>1800</v>
      </c>
      <c r="W3" s="2">
        <f>LOOKUP(G3,$AY$20:$BA$20,$AY$26:$BA$26)</f>
        <v>18000</v>
      </c>
      <c r="X3" s="2">
        <f>LOOKUP(H3,$AY$20:$BA$20,$AY$27:$BA$27)</f>
        <v>1800</v>
      </c>
      <c r="Y3" s="2">
        <f>LOOKUP(I3,$AY$20:$BA$20,$AY$28:$BA$28)</f>
        <v>45</v>
      </c>
      <c r="Z3" s="2">
        <f>LOOKUP(J3,$AY$20:$BA$20,$AY$29:$BA$29)</f>
        <v>4500</v>
      </c>
      <c r="AA3" s="2">
        <f>LOOKUP(K3,$AY$20:$BA$20,$AY$30:$BA$30)</f>
        <v>45</v>
      </c>
      <c r="AB3" s="2">
        <f>LOOKUP(L3,$AY$20:$BA$20,$AY$31:$BA$31)</f>
        <v>5000</v>
      </c>
      <c r="AC3" s="2">
        <f>LOOKUP(M3,$AY$20:$BA$20,$AY$32:$BA$32)</f>
        <v>5000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66.70283389184452</v>
      </c>
      <c r="AF3" s="10">
        <f>S3/(R3+S3)</f>
        <v>9.0909090909090912E-2</v>
      </c>
      <c r="AG3" s="10">
        <f>(((R3*S3)/(R3+S3)+T3)/AC3/AD3)+Z3</f>
        <v>4500.0013745454544</v>
      </c>
      <c r="AH3" s="10">
        <f>V3+X3*0.5</f>
        <v>2700</v>
      </c>
      <c r="AI3" s="10">
        <f>(R3*S3)*AB3/(R3+S3)</f>
        <v>81818181.818181813</v>
      </c>
      <c r="AJ3" s="10">
        <f>W3+X3*0.5</f>
        <v>18900</v>
      </c>
      <c r="AK3" s="10">
        <f>(AH3+AJ3)*(1+AB3)*Y3+AH3*AJ3</f>
        <v>4912002000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10000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70.178725287696608</v>
      </c>
      <c r="AF4" s="10">
        <f>S4/(R4+S4)</f>
        <v>9.0909090909090912E-2</v>
      </c>
      <c r="AG4" s="10">
        <f>(((R4*S4)/(R4+S4)+T4)/AC4/AD4)+Z4</f>
        <v>5000.0007636363634</v>
      </c>
      <c r="AH4" s="10">
        <f>V4+X4*0.5</f>
        <v>3000</v>
      </c>
      <c r="AI4" s="10">
        <f>(R4*S4)*AB4/(R4+S4)</f>
        <v>181818181.81818181</v>
      </c>
      <c r="AJ4" s="10">
        <f>W4+X4*0.5</f>
        <v>21000</v>
      </c>
      <c r="AK4" s="10">
        <f>(AH4+AJ4)*(1+AB4)*Y4+AH4*AJ4</f>
        <v>12064200000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177510.09592789761</v>
      </c>
      <c r="AQ4" s="22">
        <f>AP4/AO4</f>
        <v>177510.09592789761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29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</v>
      </c>
      <c r="T5" s="2">
        <f t="shared" si="2"/>
        <v>22000</v>
      </c>
      <c r="U5" s="2">
        <f t="shared" si="3"/>
        <v>22000</v>
      </c>
      <c r="V5" s="2">
        <f t="shared" si="4"/>
        <v>2200</v>
      </c>
      <c r="W5" s="2">
        <f t="shared" si="5"/>
        <v>22000</v>
      </c>
      <c r="X5" s="2">
        <f t="shared" si="6"/>
        <v>2200</v>
      </c>
      <c r="Y5" s="2">
        <f t="shared" si="7"/>
        <v>55.000000000000007</v>
      </c>
      <c r="Z5" s="2">
        <f t="shared" si="8"/>
        <v>5500</v>
      </c>
      <c r="AA5" s="2">
        <f t="shared" si="9"/>
        <v>55.000000000000007</v>
      </c>
      <c r="AB5" s="2">
        <f t="shared" si="10"/>
        <v>15000</v>
      </c>
      <c r="AC5" s="2">
        <f t="shared" si="11"/>
        <v>15000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73.650040581036436</v>
      </c>
      <c r="AF5" s="10">
        <f t="shared" ref="AF5:AF38" si="15">S5/(R5+S5)</f>
        <v>9.0909090909090898E-2</v>
      </c>
      <c r="AG5" s="10">
        <f t="shared" ref="AG5:AG38" si="16">(((R5*S5)/(R5+S5)+T5)/AC5/AD5)+Z5</f>
        <v>5500.0005600000004</v>
      </c>
      <c r="AH5" s="10">
        <f t="shared" ref="AH5:AH38" si="17">V5+X5*0.5</f>
        <v>3300</v>
      </c>
      <c r="AI5" s="10">
        <f t="shared" ref="AI5:AI38" si="18">(R5*S5)*AB5/(R5+S5)</f>
        <v>300000000</v>
      </c>
      <c r="AJ5" s="10">
        <f t="shared" ref="AJ5:AJ38" si="19">W5+X5*0.5</f>
        <v>23100</v>
      </c>
      <c r="AK5" s="10">
        <f t="shared" ref="AK5:AK38" si="20">(AH5+AJ5)*(1+AB5)*Y5+AH5*AJ5</f>
        <v>21857682000.000004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641.86877772121807</v>
      </c>
      <c r="AQ5" s="25">
        <f>AP5/AO5</f>
        <v>18.339107934891945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29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</v>
      </c>
      <c r="T6" s="2">
        <f t="shared" si="2"/>
        <v>18000</v>
      </c>
      <c r="U6" s="2">
        <f t="shared" si="3"/>
        <v>18000</v>
      </c>
      <c r="V6" s="2">
        <f t="shared" si="4"/>
        <v>2000</v>
      </c>
      <c r="W6" s="2">
        <f t="shared" si="5"/>
        <v>20000</v>
      </c>
      <c r="X6" s="2">
        <f t="shared" si="6"/>
        <v>2000</v>
      </c>
      <c r="Y6" s="2">
        <f t="shared" si="7"/>
        <v>50</v>
      </c>
      <c r="Z6" s="2">
        <f t="shared" si="8"/>
        <v>5500</v>
      </c>
      <c r="AA6" s="2">
        <f t="shared" si="9"/>
        <v>55.000000000000007</v>
      </c>
      <c r="AB6" s="2">
        <f t="shared" si="10"/>
        <v>15000</v>
      </c>
      <c r="AC6" s="2">
        <f t="shared" si="11"/>
        <v>15000</v>
      </c>
      <c r="AD6" s="2">
        <f t="shared" si="0"/>
        <v>5000</v>
      </c>
      <c r="AE6" s="13">
        <f t="shared" si="14"/>
        <v>70.585878835994436</v>
      </c>
      <c r="AF6" s="10">
        <f t="shared" si="15"/>
        <v>9.0909090909090912E-2</v>
      </c>
      <c r="AG6" s="10">
        <f t="shared" si="16"/>
        <v>5500.0004581818184</v>
      </c>
      <c r="AH6" s="10">
        <f t="shared" si="17"/>
        <v>3000</v>
      </c>
      <c r="AI6" s="10">
        <f t="shared" si="18"/>
        <v>245454545.45454547</v>
      </c>
      <c r="AJ6" s="10">
        <f t="shared" si="19"/>
        <v>21000</v>
      </c>
      <c r="AK6" s="10">
        <f t="shared" si="20"/>
        <v>18064200000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178151.96470561883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29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</v>
      </c>
      <c r="T7" s="2">
        <f t="shared" si="2"/>
        <v>20000</v>
      </c>
      <c r="U7" s="2">
        <f t="shared" si="3"/>
        <v>20000</v>
      </c>
      <c r="V7" s="2">
        <f t="shared" si="4"/>
        <v>2200</v>
      </c>
      <c r="W7" s="2">
        <f t="shared" si="5"/>
        <v>22000</v>
      </c>
      <c r="X7" s="2">
        <f t="shared" si="6"/>
        <v>2200</v>
      </c>
      <c r="Y7" s="2">
        <f t="shared" si="7"/>
        <v>55.000000000000007</v>
      </c>
      <c r="Z7" s="2">
        <f t="shared" si="8"/>
        <v>4500</v>
      </c>
      <c r="AA7" s="2">
        <f t="shared" si="9"/>
        <v>45</v>
      </c>
      <c r="AB7" s="2">
        <f t="shared" si="10"/>
        <v>5000</v>
      </c>
      <c r="AC7" s="2">
        <f t="shared" si="11"/>
        <v>5000</v>
      </c>
      <c r="AD7" s="2">
        <f t="shared" si="0"/>
        <v>5000</v>
      </c>
      <c r="AE7" s="13">
        <f t="shared" si="14"/>
        <v>75.434541576082609</v>
      </c>
      <c r="AF7" s="10">
        <f t="shared" si="15"/>
        <v>9.0909090909090912E-2</v>
      </c>
      <c r="AG7" s="10">
        <f t="shared" si="16"/>
        <v>4500.0015272727269</v>
      </c>
      <c r="AH7" s="10">
        <f t="shared" si="17"/>
        <v>3300</v>
      </c>
      <c r="AI7" s="10">
        <f t="shared" si="18"/>
        <v>90909090.909090906</v>
      </c>
      <c r="AJ7" s="10">
        <f t="shared" si="19"/>
        <v>23100</v>
      </c>
      <c r="AK7" s="10">
        <f t="shared" si="20"/>
        <v>7337682000.000001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29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</v>
      </c>
      <c r="T8" s="2">
        <f t="shared" si="2"/>
        <v>22000</v>
      </c>
      <c r="U8" s="2">
        <f t="shared" si="3"/>
        <v>22000</v>
      </c>
      <c r="V8" s="2">
        <f t="shared" si="4"/>
        <v>1800</v>
      </c>
      <c r="W8" s="2">
        <f t="shared" si="5"/>
        <v>18000</v>
      </c>
      <c r="X8" s="2">
        <f t="shared" si="6"/>
        <v>1800</v>
      </c>
      <c r="Y8" s="2">
        <f t="shared" si="7"/>
        <v>45</v>
      </c>
      <c r="Z8" s="2">
        <f t="shared" si="8"/>
        <v>5000</v>
      </c>
      <c r="AA8" s="2">
        <f t="shared" si="9"/>
        <v>50</v>
      </c>
      <c r="AB8" s="2">
        <f t="shared" si="10"/>
        <v>10000</v>
      </c>
      <c r="AC8" s="2">
        <f t="shared" si="11"/>
        <v>10000</v>
      </c>
      <c r="AD8" s="2">
        <f t="shared" si="0"/>
        <v>5000</v>
      </c>
      <c r="AE8" s="13">
        <f t="shared" si="14"/>
        <v>64.325448325047546</v>
      </c>
      <c r="AF8" s="10">
        <f t="shared" si="15"/>
        <v>9.0909090909090898E-2</v>
      </c>
      <c r="AG8" s="10">
        <f t="shared" si="16"/>
        <v>5000.0008399999997</v>
      </c>
      <c r="AH8" s="10">
        <f t="shared" si="17"/>
        <v>2700</v>
      </c>
      <c r="AI8" s="10">
        <f t="shared" si="18"/>
        <v>200000000</v>
      </c>
      <c r="AJ8" s="10">
        <f t="shared" si="19"/>
        <v>18900</v>
      </c>
      <c r="AK8" s="10">
        <f t="shared" si="20"/>
        <v>9772002000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29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</v>
      </c>
      <c r="T9" s="2">
        <f t="shared" si="2"/>
        <v>20000</v>
      </c>
      <c r="U9" s="2">
        <f t="shared" si="3"/>
        <v>22000</v>
      </c>
      <c r="V9" s="2">
        <f t="shared" si="4"/>
        <v>1800</v>
      </c>
      <c r="W9" s="2">
        <f t="shared" si="5"/>
        <v>20000</v>
      </c>
      <c r="X9" s="2">
        <f t="shared" si="6"/>
        <v>2200</v>
      </c>
      <c r="Y9" s="2">
        <f t="shared" si="7"/>
        <v>55.000000000000007</v>
      </c>
      <c r="Z9" s="2">
        <f t="shared" si="8"/>
        <v>4500</v>
      </c>
      <c r="AA9" s="2">
        <f t="shared" si="9"/>
        <v>50</v>
      </c>
      <c r="AB9" s="2">
        <f t="shared" si="10"/>
        <v>10000</v>
      </c>
      <c r="AC9" s="2">
        <f t="shared" si="11"/>
        <v>15000</v>
      </c>
      <c r="AD9" s="2">
        <f t="shared" si="0"/>
        <v>5000</v>
      </c>
      <c r="AE9" s="13">
        <f t="shared" si="14"/>
        <v>74.601290405681596</v>
      </c>
      <c r="AF9" s="10">
        <f t="shared" si="15"/>
        <v>9.0909090909090912E-2</v>
      </c>
      <c r="AG9" s="10">
        <f t="shared" si="16"/>
        <v>4500.000484848485</v>
      </c>
      <c r="AH9" s="10">
        <f t="shared" si="17"/>
        <v>2900</v>
      </c>
      <c r="AI9" s="10">
        <f t="shared" si="18"/>
        <v>163636363.63636363</v>
      </c>
      <c r="AJ9" s="10">
        <f t="shared" si="19"/>
        <v>21100</v>
      </c>
      <c r="AK9" s="10">
        <f t="shared" si="20"/>
        <v>13262510000.000002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29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</v>
      </c>
      <c r="T10" s="2">
        <f t="shared" si="2"/>
        <v>22000</v>
      </c>
      <c r="U10" s="2">
        <f t="shared" si="3"/>
        <v>18000</v>
      </c>
      <c r="V10" s="2">
        <f t="shared" si="4"/>
        <v>2000</v>
      </c>
      <c r="W10" s="2">
        <f t="shared" si="5"/>
        <v>22000</v>
      </c>
      <c r="X10" s="2">
        <f t="shared" si="6"/>
        <v>1800</v>
      </c>
      <c r="Y10" s="2">
        <f t="shared" si="7"/>
        <v>45</v>
      </c>
      <c r="Z10" s="2">
        <f t="shared" si="8"/>
        <v>5000</v>
      </c>
      <c r="AA10" s="2">
        <f t="shared" si="9"/>
        <v>55.000000000000007</v>
      </c>
      <c r="AB10" s="2">
        <f t="shared" si="10"/>
        <v>15000</v>
      </c>
      <c r="AC10" s="2">
        <f t="shared" si="11"/>
        <v>5000</v>
      </c>
      <c r="AD10" s="2">
        <f t="shared" si="0"/>
        <v>5000</v>
      </c>
      <c r="AE10" s="13">
        <f t="shared" si="14"/>
        <v>63.27179510307954</v>
      </c>
      <c r="AF10" s="10">
        <f t="shared" si="15"/>
        <v>9.0909090909090912E-2</v>
      </c>
      <c r="AG10" s="10">
        <f t="shared" si="16"/>
        <v>5000.0016072727276</v>
      </c>
      <c r="AH10" s="10">
        <f t="shared" si="17"/>
        <v>2900</v>
      </c>
      <c r="AI10" s="10">
        <f t="shared" si="18"/>
        <v>272727272.72727275</v>
      </c>
      <c r="AJ10" s="10">
        <f t="shared" si="19"/>
        <v>22900</v>
      </c>
      <c r="AK10" s="10">
        <f t="shared" si="20"/>
        <v>17482571000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29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</v>
      </c>
      <c r="T11" s="2">
        <f t="shared" si="2"/>
        <v>18000</v>
      </c>
      <c r="U11" s="2">
        <f t="shared" si="3"/>
        <v>20000</v>
      </c>
      <c r="V11" s="2">
        <f t="shared" si="4"/>
        <v>2200</v>
      </c>
      <c r="W11" s="2">
        <f t="shared" si="5"/>
        <v>18000</v>
      </c>
      <c r="X11" s="2">
        <f t="shared" si="6"/>
        <v>2000</v>
      </c>
      <c r="Y11" s="2">
        <f t="shared" si="7"/>
        <v>50</v>
      </c>
      <c r="Z11" s="2">
        <f t="shared" si="8"/>
        <v>5500</v>
      </c>
      <c r="AA11" s="2">
        <f t="shared" si="9"/>
        <v>45</v>
      </c>
      <c r="AB11" s="2">
        <f t="shared" si="10"/>
        <v>5000</v>
      </c>
      <c r="AC11" s="2">
        <f t="shared" si="11"/>
        <v>10000</v>
      </c>
      <c r="AD11" s="2">
        <f t="shared" si="0"/>
        <v>5000</v>
      </c>
      <c r="AE11" s="13">
        <f t="shared" si="14"/>
        <v>72.762668954767705</v>
      </c>
      <c r="AF11" s="10">
        <f t="shared" si="15"/>
        <v>9.0909090909090898E-2</v>
      </c>
      <c r="AG11" s="10">
        <f t="shared" si="16"/>
        <v>5500.0007599999999</v>
      </c>
      <c r="AH11" s="10">
        <f t="shared" si="17"/>
        <v>3200</v>
      </c>
      <c r="AI11" s="10">
        <f t="shared" si="18"/>
        <v>100000000</v>
      </c>
      <c r="AJ11" s="10">
        <f t="shared" si="19"/>
        <v>19000</v>
      </c>
      <c r="AK11" s="10">
        <f t="shared" si="20"/>
        <v>5611910000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29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</v>
      </c>
      <c r="T12" s="2">
        <f t="shared" si="2"/>
        <v>22000</v>
      </c>
      <c r="U12" s="2">
        <f t="shared" si="3"/>
        <v>20000</v>
      </c>
      <c r="V12" s="2">
        <f t="shared" si="4"/>
        <v>1800</v>
      </c>
      <c r="W12" s="2">
        <f t="shared" si="5"/>
        <v>22000</v>
      </c>
      <c r="X12" s="2">
        <f t="shared" si="6"/>
        <v>2000</v>
      </c>
      <c r="Y12" s="2">
        <f t="shared" si="7"/>
        <v>55.000000000000007</v>
      </c>
      <c r="Z12" s="2">
        <f t="shared" si="8"/>
        <v>5000</v>
      </c>
      <c r="AA12" s="2">
        <f t="shared" si="9"/>
        <v>45</v>
      </c>
      <c r="AB12" s="2">
        <f t="shared" si="10"/>
        <v>15000</v>
      </c>
      <c r="AC12" s="2">
        <f t="shared" si="11"/>
        <v>10000</v>
      </c>
      <c r="AD12" s="2">
        <f t="shared" si="0"/>
        <v>5000</v>
      </c>
      <c r="AE12" s="13">
        <f t="shared" si="14"/>
        <v>76.237820450668181</v>
      </c>
      <c r="AF12" s="10">
        <f t="shared" si="15"/>
        <v>9.0909090909090912E-2</v>
      </c>
      <c r="AG12" s="10">
        <f t="shared" si="16"/>
        <v>5000.000767272727</v>
      </c>
      <c r="AH12" s="10">
        <f t="shared" si="17"/>
        <v>2800</v>
      </c>
      <c r="AI12" s="10">
        <f t="shared" si="18"/>
        <v>245454545.45454547</v>
      </c>
      <c r="AJ12" s="10">
        <f t="shared" si="19"/>
        <v>23000</v>
      </c>
      <c r="AK12" s="10">
        <f t="shared" si="20"/>
        <v>21350819000.000004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29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</v>
      </c>
      <c r="T13" s="2">
        <f t="shared" si="2"/>
        <v>18000</v>
      </c>
      <c r="U13" s="2">
        <f t="shared" si="3"/>
        <v>22000</v>
      </c>
      <c r="V13" s="2">
        <f t="shared" si="4"/>
        <v>2000</v>
      </c>
      <c r="W13" s="2">
        <f t="shared" si="5"/>
        <v>18000</v>
      </c>
      <c r="X13" s="2">
        <f t="shared" si="6"/>
        <v>2200</v>
      </c>
      <c r="Y13" s="2">
        <f t="shared" si="7"/>
        <v>45</v>
      </c>
      <c r="Z13" s="2">
        <f t="shared" si="8"/>
        <v>5500</v>
      </c>
      <c r="AA13" s="2">
        <f t="shared" si="9"/>
        <v>50</v>
      </c>
      <c r="AB13" s="2">
        <f t="shared" si="10"/>
        <v>5000</v>
      </c>
      <c r="AC13" s="2">
        <f t="shared" si="11"/>
        <v>15000</v>
      </c>
      <c r="AD13" s="2">
        <f t="shared" si="0"/>
        <v>5000</v>
      </c>
      <c r="AE13" s="13">
        <f t="shared" si="14"/>
        <v>66.966921930637611</v>
      </c>
      <c r="AF13" s="10">
        <f t="shared" si="15"/>
        <v>9.0909090909090912E-2</v>
      </c>
      <c r="AG13" s="10">
        <f t="shared" si="16"/>
        <v>5500.0004824242424</v>
      </c>
      <c r="AH13" s="10">
        <f t="shared" si="17"/>
        <v>3100</v>
      </c>
      <c r="AI13" s="10">
        <f t="shared" si="18"/>
        <v>90909090.909090906</v>
      </c>
      <c r="AJ13" s="10">
        <f t="shared" si="19"/>
        <v>19100</v>
      </c>
      <c r="AK13" s="10">
        <f t="shared" si="20"/>
        <v>5055209000</v>
      </c>
      <c r="AL13" s="10">
        <f t="shared" si="21"/>
        <v>45.6</v>
      </c>
      <c r="AM13" s="12"/>
      <c r="AN13" s="26" t="s">
        <v>53</v>
      </c>
      <c r="AO13" s="12">
        <f>10*LOG((AP4-AQ5)/AO6/AQ5)</f>
        <v>24.294974807650696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29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</v>
      </c>
      <c r="T14" s="2">
        <f t="shared" si="2"/>
        <v>20000</v>
      </c>
      <c r="U14" s="2">
        <f t="shared" si="3"/>
        <v>18000</v>
      </c>
      <c r="V14" s="2">
        <f t="shared" si="4"/>
        <v>2200</v>
      </c>
      <c r="W14" s="2">
        <f t="shared" si="5"/>
        <v>20000</v>
      </c>
      <c r="X14" s="2">
        <f t="shared" si="6"/>
        <v>1800</v>
      </c>
      <c r="Y14" s="2">
        <f t="shared" si="7"/>
        <v>50</v>
      </c>
      <c r="Z14" s="2">
        <f t="shared" si="8"/>
        <v>4500</v>
      </c>
      <c r="AA14" s="2">
        <f t="shared" si="9"/>
        <v>55.000000000000007</v>
      </c>
      <c r="AB14" s="2">
        <f t="shared" si="10"/>
        <v>10000</v>
      </c>
      <c r="AC14" s="2">
        <f t="shared" si="11"/>
        <v>5000</v>
      </c>
      <c r="AD14" s="2">
        <f t="shared" si="0"/>
        <v>5000</v>
      </c>
      <c r="AE14" s="13">
        <f t="shared" si="14"/>
        <v>67.656620137053352</v>
      </c>
      <c r="AF14" s="10">
        <f t="shared" si="15"/>
        <v>9.0909090909090898E-2</v>
      </c>
      <c r="AG14" s="10">
        <f t="shared" si="16"/>
        <v>4500.0015999999996</v>
      </c>
      <c r="AH14" s="10">
        <f t="shared" si="17"/>
        <v>3100</v>
      </c>
      <c r="AI14" s="10">
        <f t="shared" si="18"/>
        <v>200000000</v>
      </c>
      <c r="AJ14" s="10">
        <f t="shared" si="19"/>
        <v>20900</v>
      </c>
      <c r="AK14" s="10">
        <f t="shared" si="20"/>
        <v>12065990000</v>
      </c>
      <c r="AL14" s="10">
        <f t="shared" si="21"/>
        <v>50.6</v>
      </c>
      <c r="AM14" s="12"/>
      <c r="AN14" s="26" t="s">
        <v>54</v>
      </c>
      <c r="AO14" s="12">
        <f>10*LOG((AP4-AQ5)/AO6)</f>
        <v>36.928756873239173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29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</v>
      </c>
      <c r="T15" s="2">
        <f t="shared" si="2"/>
        <v>22000</v>
      </c>
      <c r="U15" s="2">
        <f t="shared" si="3"/>
        <v>18000</v>
      </c>
      <c r="V15" s="2">
        <f t="shared" si="4"/>
        <v>2200</v>
      </c>
      <c r="W15" s="2">
        <f t="shared" si="5"/>
        <v>20000</v>
      </c>
      <c r="X15" s="2">
        <f t="shared" si="6"/>
        <v>1800</v>
      </c>
      <c r="Y15" s="2">
        <f t="shared" si="7"/>
        <v>55.000000000000007</v>
      </c>
      <c r="Z15" s="2">
        <f t="shared" si="8"/>
        <v>5500</v>
      </c>
      <c r="AA15" s="2">
        <f t="shared" si="9"/>
        <v>50</v>
      </c>
      <c r="AB15" s="2">
        <f t="shared" si="10"/>
        <v>5000</v>
      </c>
      <c r="AC15" s="2">
        <f t="shared" si="11"/>
        <v>10000</v>
      </c>
      <c r="AD15" s="2">
        <f t="shared" si="0"/>
        <v>10000</v>
      </c>
      <c r="AE15" s="13">
        <f t="shared" si="14"/>
        <v>75.969141724103196</v>
      </c>
      <c r="AF15" s="10">
        <f t="shared" si="15"/>
        <v>0.1</v>
      </c>
      <c r="AG15" s="10">
        <f t="shared" si="16"/>
        <v>5500.0003999999999</v>
      </c>
      <c r="AH15" s="10">
        <f t="shared" si="17"/>
        <v>3100</v>
      </c>
      <c r="AI15" s="10">
        <f t="shared" si="18"/>
        <v>90000000</v>
      </c>
      <c r="AJ15" s="10">
        <f t="shared" si="19"/>
        <v>20900</v>
      </c>
      <c r="AK15" s="10">
        <f t="shared" si="20"/>
        <v>6666110000.000001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29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</v>
      </c>
      <c r="T16" s="2">
        <f t="shared" si="2"/>
        <v>18000</v>
      </c>
      <c r="U16" s="2">
        <f t="shared" si="3"/>
        <v>20000</v>
      </c>
      <c r="V16" s="2">
        <f t="shared" si="4"/>
        <v>1800</v>
      </c>
      <c r="W16" s="2">
        <f t="shared" si="5"/>
        <v>22000</v>
      </c>
      <c r="X16" s="2">
        <f t="shared" si="6"/>
        <v>2000</v>
      </c>
      <c r="Y16" s="2">
        <f t="shared" si="7"/>
        <v>45</v>
      </c>
      <c r="Z16" s="2">
        <f t="shared" si="8"/>
        <v>4500</v>
      </c>
      <c r="AA16" s="2">
        <f t="shared" si="9"/>
        <v>55.000000000000007</v>
      </c>
      <c r="AB16" s="2">
        <f t="shared" si="10"/>
        <v>10000</v>
      </c>
      <c r="AC16" s="2">
        <f t="shared" si="11"/>
        <v>15000</v>
      </c>
      <c r="AD16" s="2">
        <f t="shared" si="0"/>
        <v>10000</v>
      </c>
      <c r="AE16" s="13">
        <f t="shared" si="14"/>
        <v>61.474169384295415</v>
      </c>
      <c r="AF16" s="10">
        <f t="shared" si="15"/>
        <v>9.90990990990991E-2</v>
      </c>
      <c r="AG16" s="10">
        <f t="shared" si="16"/>
        <v>4500.0002521321321</v>
      </c>
      <c r="AH16" s="10">
        <f t="shared" si="17"/>
        <v>2800</v>
      </c>
      <c r="AI16" s="10">
        <f t="shared" si="18"/>
        <v>198198198.1981982</v>
      </c>
      <c r="AJ16" s="10">
        <f t="shared" si="19"/>
        <v>23000</v>
      </c>
      <c r="AK16" s="10">
        <f t="shared" si="20"/>
        <v>11675561000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29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</v>
      </c>
      <c r="T17" s="2">
        <f t="shared" si="2"/>
        <v>20000</v>
      </c>
      <c r="U17" s="2">
        <f t="shared" si="3"/>
        <v>22000</v>
      </c>
      <c r="V17" s="2">
        <f t="shared" si="4"/>
        <v>2000</v>
      </c>
      <c r="W17" s="2">
        <f t="shared" si="5"/>
        <v>18000</v>
      </c>
      <c r="X17" s="2">
        <f t="shared" si="6"/>
        <v>2200</v>
      </c>
      <c r="Y17" s="2">
        <f t="shared" si="7"/>
        <v>50</v>
      </c>
      <c r="Z17" s="2">
        <f t="shared" si="8"/>
        <v>5000</v>
      </c>
      <c r="AA17" s="2">
        <f t="shared" si="9"/>
        <v>45</v>
      </c>
      <c r="AB17" s="2">
        <f t="shared" si="10"/>
        <v>15000</v>
      </c>
      <c r="AC17" s="2">
        <f t="shared" si="11"/>
        <v>5000</v>
      </c>
      <c r="AD17" s="2">
        <f t="shared" si="0"/>
        <v>10000</v>
      </c>
      <c r="AE17" s="13">
        <f t="shared" si="14"/>
        <v>73.246476126168247</v>
      </c>
      <c r="AF17" s="10">
        <f t="shared" si="15"/>
        <v>7.5630252100840331E-2</v>
      </c>
      <c r="AG17" s="10">
        <f t="shared" si="16"/>
        <v>5000.0007327731091</v>
      </c>
      <c r="AH17" s="10">
        <f t="shared" si="17"/>
        <v>3100</v>
      </c>
      <c r="AI17" s="10">
        <f t="shared" si="18"/>
        <v>249579831.93277311</v>
      </c>
      <c r="AJ17" s="10">
        <f t="shared" si="19"/>
        <v>19100</v>
      </c>
      <c r="AK17" s="10">
        <f t="shared" si="20"/>
        <v>16710320000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</v>
      </c>
      <c r="T18" s="2">
        <f t="shared" si="2"/>
        <v>22000</v>
      </c>
      <c r="U18" s="2">
        <f t="shared" si="3"/>
        <v>20000</v>
      </c>
      <c r="V18" s="2">
        <f t="shared" si="4"/>
        <v>1800</v>
      </c>
      <c r="W18" s="2">
        <f t="shared" si="5"/>
        <v>18000</v>
      </c>
      <c r="X18" s="2">
        <f t="shared" si="6"/>
        <v>2200</v>
      </c>
      <c r="Y18" s="2">
        <f t="shared" si="7"/>
        <v>50</v>
      </c>
      <c r="Z18" s="2">
        <f t="shared" si="8"/>
        <v>5500</v>
      </c>
      <c r="AA18" s="2">
        <f t="shared" si="9"/>
        <v>55.000000000000007</v>
      </c>
      <c r="AB18" s="2">
        <f t="shared" si="10"/>
        <v>10000</v>
      </c>
      <c r="AC18" s="2">
        <f t="shared" si="11"/>
        <v>5000</v>
      </c>
      <c r="AD18" s="2">
        <f t="shared" si="0"/>
        <v>10000</v>
      </c>
      <c r="AE18" s="13">
        <f t="shared" si="14"/>
        <v>70.179368620460167</v>
      </c>
      <c r="AF18" s="10">
        <f t="shared" si="15"/>
        <v>0.1</v>
      </c>
      <c r="AG18" s="10">
        <f t="shared" si="16"/>
        <v>5500.0007999999998</v>
      </c>
      <c r="AH18" s="10">
        <f t="shared" si="17"/>
        <v>2900</v>
      </c>
      <c r="AI18" s="10">
        <f t="shared" si="18"/>
        <v>180000000</v>
      </c>
      <c r="AJ18" s="10">
        <f t="shared" si="19"/>
        <v>19100</v>
      </c>
      <c r="AK18" s="10">
        <f t="shared" si="20"/>
        <v>11056490000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</v>
      </c>
      <c r="T19" s="2">
        <f t="shared" si="2"/>
        <v>18000</v>
      </c>
      <c r="U19" s="2">
        <f t="shared" si="3"/>
        <v>22000</v>
      </c>
      <c r="V19" s="2">
        <f t="shared" si="4"/>
        <v>2000</v>
      </c>
      <c r="W19" s="2">
        <f t="shared" si="5"/>
        <v>20000</v>
      </c>
      <c r="X19" s="2">
        <f t="shared" si="6"/>
        <v>1800</v>
      </c>
      <c r="Y19" s="2">
        <f t="shared" si="7"/>
        <v>55.000000000000007</v>
      </c>
      <c r="Z19" s="2">
        <f t="shared" si="8"/>
        <v>4500</v>
      </c>
      <c r="AA19" s="2">
        <f t="shared" si="9"/>
        <v>45</v>
      </c>
      <c r="AB19" s="2">
        <f t="shared" si="10"/>
        <v>15000</v>
      </c>
      <c r="AC19" s="2">
        <f t="shared" si="11"/>
        <v>10000</v>
      </c>
      <c r="AD19" s="2">
        <f t="shared" si="0"/>
        <v>10000</v>
      </c>
      <c r="AE19" s="13">
        <f t="shared" si="14"/>
        <v>74.507218108584382</v>
      </c>
      <c r="AF19" s="10">
        <f t="shared" si="15"/>
        <v>9.90990990990991E-2</v>
      </c>
      <c r="AG19" s="10">
        <f t="shared" si="16"/>
        <v>4500.0003781981986</v>
      </c>
      <c r="AH19" s="10">
        <f t="shared" si="17"/>
        <v>2900</v>
      </c>
      <c r="AI19" s="10">
        <f t="shared" si="18"/>
        <v>297297297.2972973</v>
      </c>
      <c r="AJ19" s="10">
        <f t="shared" si="19"/>
        <v>20900</v>
      </c>
      <c r="AK19" s="10">
        <f t="shared" si="20"/>
        <v>19696919000.000004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</v>
      </c>
      <c r="T20" s="2">
        <f t="shared" si="2"/>
        <v>20000</v>
      </c>
      <c r="U20" s="2">
        <f t="shared" si="3"/>
        <v>18000</v>
      </c>
      <c r="V20" s="2">
        <f t="shared" si="4"/>
        <v>2200</v>
      </c>
      <c r="W20" s="2">
        <f t="shared" si="5"/>
        <v>22000</v>
      </c>
      <c r="X20" s="2">
        <f t="shared" si="6"/>
        <v>2000</v>
      </c>
      <c r="Y20" s="2">
        <f t="shared" si="7"/>
        <v>45</v>
      </c>
      <c r="Z20" s="2">
        <f t="shared" si="8"/>
        <v>5000</v>
      </c>
      <c r="AA20" s="2">
        <f t="shared" si="9"/>
        <v>50</v>
      </c>
      <c r="AB20" s="2">
        <f t="shared" si="10"/>
        <v>5000</v>
      </c>
      <c r="AC20" s="2">
        <f t="shared" si="11"/>
        <v>15000</v>
      </c>
      <c r="AD20" s="2">
        <f t="shared" si="0"/>
        <v>10000</v>
      </c>
      <c r="AE20" s="13">
        <f t="shared" si="14"/>
        <v>65.963565041351544</v>
      </c>
      <c r="AF20" s="10">
        <f t="shared" si="15"/>
        <v>7.5630252100840331E-2</v>
      </c>
      <c r="AG20" s="10">
        <f t="shared" si="16"/>
        <v>5000.0002442577033</v>
      </c>
      <c r="AH20" s="10">
        <f t="shared" si="17"/>
        <v>3200</v>
      </c>
      <c r="AI20" s="10">
        <f t="shared" si="18"/>
        <v>83193277.310924381</v>
      </c>
      <c r="AJ20" s="10">
        <f t="shared" si="19"/>
        <v>23000</v>
      </c>
      <c r="AK20" s="10">
        <f t="shared" si="20"/>
        <v>5969779000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33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</v>
      </c>
      <c r="T21" s="2">
        <f t="shared" si="2"/>
        <v>18000</v>
      </c>
      <c r="U21" s="2">
        <f t="shared" si="3"/>
        <v>22000</v>
      </c>
      <c r="V21" s="2">
        <f t="shared" si="4"/>
        <v>2200</v>
      </c>
      <c r="W21" s="2">
        <f t="shared" si="5"/>
        <v>22000</v>
      </c>
      <c r="X21" s="2">
        <f t="shared" si="6"/>
        <v>1800</v>
      </c>
      <c r="Y21" s="2">
        <f t="shared" si="7"/>
        <v>50</v>
      </c>
      <c r="Z21" s="2">
        <f t="shared" si="8"/>
        <v>5000</v>
      </c>
      <c r="AA21" s="2">
        <f t="shared" si="9"/>
        <v>45</v>
      </c>
      <c r="AB21" s="2">
        <f t="shared" si="10"/>
        <v>10000</v>
      </c>
      <c r="AC21" s="2">
        <f t="shared" si="11"/>
        <v>15000</v>
      </c>
      <c r="AD21" s="2">
        <f t="shared" si="0"/>
        <v>10000</v>
      </c>
      <c r="AE21" s="13">
        <f t="shared" si="14"/>
        <v>71.402530011109107</v>
      </c>
      <c r="AF21" s="10">
        <f t="shared" si="15"/>
        <v>0.1</v>
      </c>
      <c r="AG21" s="10">
        <f t="shared" si="16"/>
        <v>5000.0002400000003</v>
      </c>
      <c r="AH21" s="10">
        <f t="shared" si="17"/>
        <v>3100</v>
      </c>
      <c r="AI21" s="10">
        <f t="shared" si="18"/>
        <v>180000000</v>
      </c>
      <c r="AJ21" s="10">
        <f t="shared" si="19"/>
        <v>22900</v>
      </c>
      <c r="AK21" s="10">
        <f t="shared" si="20"/>
        <v>13072290000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LOOKUP(BD35,$AY$3:$BA$3,AY4:BA4)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</v>
      </c>
      <c r="T22" s="2">
        <f t="shared" si="2"/>
        <v>20000</v>
      </c>
      <c r="U22" s="2">
        <f t="shared" si="3"/>
        <v>18000</v>
      </c>
      <c r="V22" s="2">
        <f t="shared" si="4"/>
        <v>1800</v>
      </c>
      <c r="W22" s="2">
        <f t="shared" si="5"/>
        <v>18000</v>
      </c>
      <c r="X22" s="2">
        <f t="shared" si="6"/>
        <v>2000</v>
      </c>
      <c r="Y22" s="2">
        <f t="shared" si="7"/>
        <v>55.000000000000007</v>
      </c>
      <c r="Z22" s="2">
        <f t="shared" si="8"/>
        <v>5500</v>
      </c>
      <c r="AA22" s="2">
        <f t="shared" si="9"/>
        <v>50</v>
      </c>
      <c r="AB22" s="2">
        <f t="shared" si="10"/>
        <v>15000</v>
      </c>
      <c r="AC22" s="2">
        <f t="shared" si="11"/>
        <v>5000</v>
      </c>
      <c r="AD22" s="2">
        <f t="shared" si="0"/>
        <v>10000</v>
      </c>
      <c r="AE22" s="13">
        <f t="shared" si="14"/>
        <v>75.128183248055265</v>
      </c>
      <c r="AF22" s="10">
        <f t="shared" si="15"/>
        <v>9.90990990990991E-2</v>
      </c>
      <c r="AG22" s="10">
        <f t="shared" si="16"/>
        <v>5500.0007963963963</v>
      </c>
      <c r="AH22" s="10">
        <f t="shared" si="17"/>
        <v>2800</v>
      </c>
      <c r="AI22" s="10">
        <f t="shared" si="18"/>
        <v>297297297.2972973</v>
      </c>
      <c r="AJ22" s="10">
        <f t="shared" si="19"/>
        <v>19000</v>
      </c>
      <c r="AK22" s="10">
        <f t="shared" si="20"/>
        <v>18039399000.000004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LOOKUP(BE35,$AY$3:$BA$3,AY5:BA5)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</v>
      </c>
      <c r="T23" s="2">
        <f t="shared" si="2"/>
        <v>22000</v>
      </c>
      <c r="U23" s="2">
        <f t="shared" si="3"/>
        <v>20000</v>
      </c>
      <c r="V23" s="2">
        <f t="shared" si="4"/>
        <v>2000</v>
      </c>
      <c r="W23" s="2">
        <f t="shared" si="5"/>
        <v>20000</v>
      </c>
      <c r="X23" s="2">
        <f t="shared" si="6"/>
        <v>2200</v>
      </c>
      <c r="Y23" s="2">
        <f t="shared" si="7"/>
        <v>45</v>
      </c>
      <c r="Z23" s="2">
        <f t="shared" si="8"/>
        <v>4500</v>
      </c>
      <c r="AA23" s="2">
        <f t="shared" si="9"/>
        <v>55.000000000000007</v>
      </c>
      <c r="AB23" s="2">
        <f t="shared" si="10"/>
        <v>5000</v>
      </c>
      <c r="AC23" s="2">
        <f t="shared" si="11"/>
        <v>10000</v>
      </c>
      <c r="AD23" s="2">
        <f t="shared" si="0"/>
        <v>10000</v>
      </c>
      <c r="AE23" s="13">
        <f t="shared" si="14"/>
        <v>64.014831798641126</v>
      </c>
      <c r="AF23" s="10">
        <f t="shared" si="15"/>
        <v>7.5630252100840331E-2</v>
      </c>
      <c r="AG23" s="10">
        <f t="shared" si="16"/>
        <v>4500.000386386555</v>
      </c>
      <c r="AH23" s="10">
        <f t="shared" si="17"/>
        <v>3100</v>
      </c>
      <c r="AI23" s="10">
        <f t="shared" si="18"/>
        <v>83193277.310924381</v>
      </c>
      <c r="AJ23" s="10">
        <f t="shared" si="19"/>
        <v>21100</v>
      </c>
      <c r="AK23" s="10">
        <f t="shared" si="20"/>
        <v>5511499000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LOOKUP(BF35,$AY$3:$BA$3,AY6:BA6)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</v>
      </c>
      <c r="T24" s="2">
        <f t="shared" si="2"/>
        <v>20000</v>
      </c>
      <c r="U24" s="2">
        <f t="shared" si="3"/>
        <v>22000</v>
      </c>
      <c r="V24" s="2">
        <f t="shared" si="4"/>
        <v>2200</v>
      </c>
      <c r="W24" s="2">
        <f t="shared" si="5"/>
        <v>18000</v>
      </c>
      <c r="X24" s="2">
        <f t="shared" si="6"/>
        <v>2000</v>
      </c>
      <c r="Y24" s="2">
        <f t="shared" si="7"/>
        <v>45</v>
      </c>
      <c r="Z24" s="2">
        <f t="shared" si="8"/>
        <v>4500</v>
      </c>
      <c r="AA24" s="2">
        <f t="shared" si="9"/>
        <v>55.000000000000007</v>
      </c>
      <c r="AB24" s="2">
        <f t="shared" si="10"/>
        <v>15000</v>
      </c>
      <c r="AC24" s="2">
        <f t="shared" si="11"/>
        <v>10000</v>
      </c>
      <c r="AD24" s="2">
        <f t="shared" si="0"/>
        <v>10000</v>
      </c>
      <c r="AE24" s="13">
        <f t="shared" si="14"/>
        <v>64.177815723183571</v>
      </c>
      <c r="AF24" s="10">
        <f t="shared" si="15"/>
        <v>0.1</v>
      </c>
      <c r="AG24" s="10">
        <f t="shared" si="16"/>
        <v>4500.0003800000004</v>
      </c>
      <c r="AH24" s="10">
        <f t="shared" si="17"/>
        <v>3200</v>
      </c>
      <c r="AI24" s="10">
        <f t="shared" si="18"/>
        <v>270000000</v>
      </c>
      <c r="AJ24" s="10">
        <f t="shared" si="19"/>
        <v>19000</v>
      </c>
      <c r="AK24" s="10">
        <f t="shared" si="20"/>
        <v>15046799000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LOOKUP(BG35,$AY$3:$BA$3,AY7:BA7)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</v>
      </c>
      <c r="T25" s="2">
        <f t="shared" si="2"/>
        <v>22000</v>
      </c>
      <c r="U25" s="2">
        <f t="shared" si="3"/>
        <v>18000</v>
      </c>
      <c r="V25" s="2">
        <f t="shared" si="4"/>
        <v>1800</v>
      </c>
      <c r="W25" s="2">
        <f t="shared" si="5"/>
        <v>20000</v>
      </c>
      <c r="X25" s="2">
        <f t="shared" si="6"/>
        <v>2200</v>
      </c>
      <c r="Y25" s="2">
        <f t="shared" si="7"/>
        <v>50</v>
      </c>
      <c r="Z25" s="2">
        <f t="shared" si="8"/>
        <v>5000</v>
      </c>
      <c r="AA25" s="2">
        <f t="shared" si="9"/>
        <v>45</v>
      </c>
      <c r="AB25" s="2">
        <f t="shared" si="10"/>
        <v>5000</v>
      </c>
      <c r="AC25" s="2">
        <f t="shared" si="11"/>
        <v>15000</v>
      </c>
      <c r="AD25" s="2">
        <f t="shared" si="0"/>
        <v>10000</v>
      </c>
      <c r="AE25" s="13">
        <f t="shared" si="14"/>
        <v>70.642994588728584</v>
      </c>
      <c r="AF25" s="10">
        <f t="shared" si="15"/>
        <v>9.90990990990991E-2</v>
      </c>
      <c r="AG25" s="10">
        <f t="shared" si="16"/>
        <v>5000.0002787987987</v>
      </c>
      <c r="AH25" s="10">
        <f t="shared" si="17"/>
        <v>2900</v>
      </c>
      <c r="AI25" s="10">
        <f t="shared" si="18"/>
        <v>99099099.0990991</v>
      </c>
      <c r="AJ25" s="10">
        <f t="shared" si="19"/>
        <v>21100</v>
      </c>
      <c r="AK25" s="10">
        <f t="shared" si="20"/>
        <v>6062390000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LOOKUP(BH35,$AY$3:$BA$3,AY8:BA8)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</v>
      </c>
      <c r="T26" s="2">
        <f t="shared" si="2"/>
        <v>18000</v>
      </c>
      <c r="U26" s="2">
        <f t="shared" si="3"/>
        <v>20000</v>
      </c>
      <c r="V26" s="2">
        <f t="shared" si="4"/>
        <v>2000</v>
      </c>
      <c r="W26" s="2">
        <f t="shared" si="5"/>
        <v>22000</v>
      </c>
      <c r="X26" s="2">
        <f t="shared" si="6"/>
        <v>1800</v>
      </c>
      <c r="Y26" s="2">
        <f t="shared" si="7"/>
        <v>55.000000000000007</v>
      </c>
      <c r="Z26" s="2">
        <f t="shared" si="8"/>
        <v>5500</v>
      </c>
      <c r="AA26" s="2">
        <f t="shared" si="9"/>
        <v>50</v>
      </c>
      <c r="AB26" s="2">
        <f t="shared" si="10"/>
        <v>10000</v>
      </c>
      <c r="AC26" s="2">
        <f t="shared" si="11"/>
        <v>5000</v>
      </c>
      <c r="AD26" s="2">
        <f t="shared" si="0"/>
        <v>10000</v>
      </c>
      <c r="AE26" s="13">
        <f t="shared" si="14"/>
        <v>75.625575191171478</v>
      </c>
      <c r="AF26" s="10">
        <f t="shared" si="15"/>
        <v>7.5630252100840331E-2</v>
      </c>
      <c r="AG26" s="10">
        <f t="shared" si="16"/>
        <v>5500.0006927731092</v>
      </c>
      <c r="AH26" s="10">
        <f t="shared" si="17"/>
        <v>2900</v>
      </c>
      <c r="AI26" s="10">
        <f t="shared" si="18"/>
        <v>166386554.62184876</v>
      </c>
      <c r="AJ26" s="10">
        <f t="shared" si="19"/>
        <v>22900</v>
      </c>
      <c r="AK26" s="10">
        <f t="shared" si="20"/>
        <v>14257829000.000002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LOOKUP(BI35,$AY$3:$BA$3,AY9:BA9)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</v>
      </c>
      <c r="T27" s="2">
        <f t="shared" si="2"/>
        <v>20000</v>
      </c>
      <c r="U27" s="2">
        <f t="shared" si="3"/>
        <v>18000</v>
      </c>
      <c r="V27" s="2">
        <f t="shared" si="4"/>
        <v>2000</v>
      </c>
      <c r="W27" s="2">
        <f t="shared" si="5"/>
        <v>22000</v>
      </c>
      <c r="X27" s="2">
        <f t="shared" si="6"/>
        <v>2200</v>
      </c>
      <c r="Y27" s="2">
        <f t="shared" si="7"/>
        <v>45</v>
      </c>
      <c r="Z27" s="2">
        <f t="shared" si="8"/>
        <v>5500</v>
      </c>
      <c r="AA27" s="2">
        <f t="shared" si="9"/>
        <v>45</v>
      </c>
      <c r="AB27" s="2">
        <f t="shared" si="10"/>
        <v>10000</v>
      </c>
      <c r="AC27" s="2">
        <f t="shared" si="11"/>
        <v>10000</v>
      </c>
      <c r="AD27" s="2">
        <f t="shared" si="0"/>
        <v>15000</v>
      </c>
      <c r="AE27" s="13">
        <f t="shared" si="14"/>
        <v>66.535495479267837</v>
      </c>
      <c r="AF27" s="10">
        <f t="shared" si="15"/>
        <v>0.10891089108910891</v>
      </c>
      <c r="AG27" s="10">
        <f t="shared" si="16"/>
        <v>5500.0002640264029</v>
      </c>
      <c r="AH27" s="10">
        <f t="shared" si="17"/>
        <v>3100</v>
      </c>
      <c r="AI27" s="10">
        <f t="shared" si="18"/>
        <v>196039603.96039605</v>
      </c>
      <c r="AJ27" s="10">
        <f t="shared" si="19"/>
        <v>23100</v>
      </c>
      <c r="AK27" s="10">
        <f t="shared" si="20"/>
        <v>11862789000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LOOKUP(BJ35,$AY$3:$BA$3,AY10:BA10)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</v>
      </c>
      <c r="T28" s="2">
        <f t="shared" si="2"/>
        <v>22000</v>
      </c>
      <c r="U28" s="2">
        <f t="shared" si="3"/>
        <v>20000</v>
      </c>
      <c r="V28" s="2">
        <f t="shared" si="4"/>
        <v>2200</v>
      </c>
      <c r="W28" s="2">
        <f t="shared" si="5"/>
        <v>18000</v>
      </c>
      <c r="X28" s="2">
        <f t="shared" si="6"/>
        <v>1800</v>
      </c>
      <c r="Y28" s="2">
        <f t="shared" si="7"/>
        <v>50</v>
      </c>
      <c r="Z28" s="2">
        <f t="shared" si="8"/>
        <v>4500</v>
      </c>
      <c r="AA28" s="2">
        <f t="shared" si="9"/>
        <v>50</v>
      </c>
      <c r="AB28" s="2">
        <f t="shared" si="10"/>
        <v>15000</v>
      </c>
      <c r="AC28" s="2">
        <f t="shared" si="11"/>
        <v>15000</v>
      </c>
      <c r="AD28" s="2">
        <f t="shared" si="0"/>
        <v>15000</v>
      </c>
      <c r="AE28" s="13">
        <f t="shared" si="14"/>
        <v>70.967681430238713</v>
      </c>
      <c r="AF28" s="10">
        <f t="shared" si="15"/>
        <v>8.2568807339449546E-2</v>
      </c>
      <c r="AG28" s="10">
        <f t="shared" si="16"/>
        <v>4500.0001711722734</v>
      </c>
      <c r="AH28" s="10">
        <f t="shared" si="17"/>
        <v>3100</v>
      </c>
      <c r="AI28" s="10">
        <f t="shared" si="18"/>
        <v>247706422.01834863</v>
      </c>
      <c r="AJ28" s="10">
        <f t="shared" si="19"/>
        <v>18900</v>
      </c>
      <c r="AK28" s="10">
        <f t="shared" si="20"/>
        <v>16559690000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LOOKUP(BK35,$AY$3:$BA$3,AY11:BA11)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</v>
      </c>
      <c r="T29" s="2">
        <f t="shared" si="2"/>
        <v>18000</v>
      </c>
      <c r="U29" s="2">
        <f t="shared" si="3"/>
        <v>22000</v>
      </c>
      <c r="V29" s="2">
        <f t="shared" si="4"/>
        <v>1800</v>
      </c>
      <c r="W29" s="2">
        <f t="shared" si="5"/>
        <v>20000</v>
      </c>
      <c r="X29" s="2">
        <f t="shared" si="6"/>
        <v>2000</v>
      </c>
      <c r="Y29" s="2">
        <f t="shared" si="7"/>
        <v>55.000000000000007</v>
      </c>
      <c r="Z29" s="2">
        <f t="shared" si="8"/>
        <v>5000</v>
      </c>
      <c r="AA29" s="2">
        <f t="shared" si="9"/>
        <v>55.000000000000007</v>
      </c>
      <c r="AB29" s="2">
        <f t="shared" si="10"/>
        <v>5000</v>
      </c>
      <c r="AC29" s="2">
        <f t="shared" si="11"/>
        <v>5000</v>
      </c>
      <c r="AD29" s="2">
        <f t="shared" si="0"/>
        <v>15000</v>
      </c>
      <c r="AE29" s="13">
        <f t="shared" si="14"/>
        <v>73.190186480717102</v>
      </c>
      <c r="AF29" s="10">
        <f t="shared" si="15"/>
        <v>8.3333333333333329E-2</v>
      </c>
      <c r="AG29" s="10">
        <f t="shared" si="16"/>
        <v>5000.0004844444447</v>
      </c>
      <c r="AH29" s="10">
        <f t="shared" si="17"/>
        <v>2800</v>
      </c>
      <c r="AI29" s="10">
        <f t="shared" si="18"/>
        <v>91666666.666666672</v>
      </c>
      <c r="AJ29" s="10">
        <f t="shared" si="19"/>
        <v>21000</v>
      </c>
      <c r="AK29" s="10">
        <f t="shared" si="20"/>
        <v>6605109000.000001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LOOKUP(BL35,$AY$3:$BA$3,AY12:BA12)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</v>
      </c>
      <c r="T30" s="2">
        <f t="shared" si="2"/>
        <v>20000</v>
      </c>
      <c r="U30" s="2">
        <f t="shared" si="3"/>
        <v>20000</v>
      </c>
      <c r="V30" s="2">
        <f t="shared" si="4"/>
        <v>2000</v>
      </c>
      <c r="W30" s="2">
        <f t="shared" si="5"/>
        <v>18000</v>
      </c>
      <c r="X30" s="2">
        <f t="shared" si="6"/>
        <v>1800</v>
      </c>
      <c r="Y30" s="2">
        <f t="shared" si="7"/>
        <v>55.000000000000007</v>
      </c>
      <c r="Z30" s="2">
        <f t="shared" si="8"/>
        <v>5000</v>
      </c>
      <c r="AA30" s="2">
        <f t="shared" si="9"/>
        <v>55.000000000000007</v>
      </c>
      <c r="AB30" s="2">
        <f t="shared" si="10"/>
        <v>5000</v>
      </c>
      <c r="AC30" s="2">
        <f t="shared" si="11"/>
        <v>15000</v>
      </c>
      <c r="AD30" s="2">
        <f t="shared" si="0"/>
        <v>15000</v>
      </c>
      <c r="AE30" s="13">
        <f t="shared" si="14"/>
        <v>73.639760463775744</v>
      </c>
      <c r="AF30" s="10">
        <f t="shared" si="15"/>
        <v>0.10891089108910891</v>
      </c>
      <c r="AG30" s="10">
        <f t="shared" si="16"/>
        <v>5000.0001760176019</v>
      </c>
      <c r="AH30" s="10">
        <f t="shared" si="17"/>
        <v>2900</v>
      </c>
      <c r="AI30" s="10">
        <f t="shared" si="18"/>
        <v>98019801.980198026</v>
      </c>
      <c r="AJ30" s="10">
        <f t="shared" si="19"/>
        <v>18900</v>
      </c>
      <c r="AK30" s="10">
        <f t="shared" si="20"/>
        <v>6051009000.000001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LOOKUP(BM35,$AY$3:$BA$3,AY13:BA13)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</v>
      </c>
      <c r="T31" s="2">
        <f t="shared" si="2"/>
        <v>22000</v>
      </c>
      <c r="U31" s="2">
        <f t="shared" si="3"/>
        <v>22000</v>
      </c>
      <c r="V31" s="2">
        <f t="shared" si="4"/>
        <v>2200</v>
      </c>
      <c r="W31" s="2">
        <f t="shared" si="5"/>
        <v>20000</v>
      </c>
      <c r="X31" s="2">
        <f t="shared" si="6"/>
        <v>2000</v>
      </c>
      <c r="Y31" s="2">
        <f t="shared" si="7"/>
        <v>45</v>
      </c>
      <c r="Z31" s="2">
        <f t="shared" si="8"/>
        <v>5500</v>
      </c>
      <c r="AA31" s="2">
        <f t="shared" si="9"/>
        <v>45</v>
      </c>
      <c r="AB31" s="2">
        <f t="shared" si="10"/>
        <v>10000</v>
      </c>
      <c r="AC31" s="2">
        <f t="shared" si="11"/>
        <v>5000</v>
      </c>
      <c r="AD31" s="2">
        <f t="shared" si="0"/>
        <v>15000</v>
      </c>
      <c r="AE31" s="13">
        <f t="shared" si="14"/>
        <v>69.075468501265831</v>
      </c>
      <c r="AF31" s="10">
        <f t="shared" si="15"/>
        <v>8.2568807339449546E-2</v>
      </c>
      <c r="AG31" s="10">
        <f t="shared" si="16"/>
        <v>5500.0005135168194</v>
      </c>
      <c r="AH31" s="10">
        <f t="shared" si="17"/>
        <v>3200</v>
      </c>
      <c r="AI31" s="10">
        <f t="shared" si="18"/>
        <v>165137614.67889908</v>
      </c>
      <c r="AJ31" s="10">
        <f t="shared" si="19"/>
        <v>21000</v>
      </c>
      <c r="AK31" s="10">
        <f t="shared" si="20"/>
        <v>10958289000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LOOKUP(BN35,$AY$3:$BA$3,AY14:BA14)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28">
        <v>2</v>
      </c>
      <c r="BE31" s="28">
        <v>1</v>
      </c>
      <c r="BF31" s="28">
        <v>3</v>
      </c>
      <c r="BG31" s="28">
        <v>3</v>
      </c>
      <c r="BH31" s="28">
        <v>3</v>
      </c>
      <c r="BI31" s="28">
        <v>2</v>
      </c>
      <c r="BJ31" s="28">
        <v>2</v>
      </c>
      <c r="BK31" s="28">
        <v>1</v>
      </c>
      <c r="BL31" s="28">
        <v>3</v>
      </c>
      <c r="BM31" s="28">
        <v>1</v>
      </c>
      <c r="BN31" s="28">
        <v>2</v>
      </c>
      <c r="BO31" s="28">
        <v>1</v>
      </c>
      <c r="BP31" s="28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</v>
      </c>
      <c r="T32" s="2">
        <f t="shared" si="2"/>
        <v>18000</v>
      </c>
      <c r="U32" s="2">
        <f t="shared" si="3"/>
        <v>18000</v>
      </c>
      <c r="V32" s="2">
        <f t="shared" si="4"/>
        <v>1800</v>
      </c>
      <c r="W32" s="2">
        <f t="shared" si="5"/>
        <v>22000</v>
      </c>
      <c r="X32" s="2">
        <f t="shared" si="6"/>
        <v>2200</v>
      </c>
      <c r="Y32" s="2">
        <f t="shared" si="7"/>
        <v>50</v>
      </c>
      <c r="Z32" s="2">
        <f t="shared" si="8"/>
        <v>4500</v>
      </c>
      <c r="AA32" s="2">
        <f t="shared" si="9"/>
        <v>50</v>
      </c>
      <c r="AB32" s="2">
        <f t="shared" si="10"/>
        <v>15000</v>
      </c>
      <c r="AC32" s="2">
        <f t="shared" si="11"/>
        <v>10000</v>
      </c>
      <c r="AD32" s="2">
        <f t="shared" si="0"/>
        <v>15000</v>
      </c>
      <c r="AE32" s="13">
        <f t="shared" si="14"/>
        <v>68.439196493330527</v>
      </c>
      <c r="AF32" s="10">
        <f t="shared" si="15"/>
        <v>8.3333333333333329E-2</v>
      </c>
      <c r="AG32" s="10">
        <f t="shared" si="16"/>
        <v>4500.0002422222224</v>
      </c>
      <c r="AH32" s="10">
        <f t="shared" si="17"/>
        <v>2900</v>
      </c>
      <c r="AI32" s="10">
        <f t="shared" si="18"/>
        <v>275000000.00000006</v>
      </c>
      <c r="AJ32" s="10">
        <f t="shared" si="19"/>
        <v>23100</v>
      </c>
      <c r="AK32" s="10">
        <f t="shared" si="20"/>
        <v>19568290000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LOOKUP(BO35,$AY$3:$BA$3,AY15:BA15)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28">
        <v>3</v>
      </c>
      <c r="BE32" s="28">
        <v>2</v>
      </c>
      <c r="BF32" s="28">
        <v>1</v>
      </c>
      <c r="BG32" s="28">
        <v>1</v>
      </c>
      <c r="BH32" s="28">
        <v>1</v>
      </c>
      <c r="BI32" s="28">
        <v>3</v>
      </c>
      <c r="BJ32" s="28">
        <v>3</v>
      </c>
      <c r="BK32" s="28">
        <v>2</v>
      </c>
      <c r="BL32" s="28">
        <v>1</v>
      </c>
      <c r="BM32" s="28">
        <v>2</v>
      </c>
      <c r="BN32" s="28">
        <v>3</v>
      </c>
      <c r="BO32" s="28">
        <v>2</v>
      </c>
      <c r="BP32" s="28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</v>
      </c>
      <c r="T33" s="2">
        <f t="shared" si="2"/>
        <v>22000</v>
      </c>
      <c r="U33" s="2">
        <f t="shared" si="3"/>
        <v>22000</v>
      </c>
      <c r="V33" s="2">
        <f t="shared" si="4"/>
        <v>2000</v>
      </c>
      <c r="W33" s="2">
        <f t="shared" si="5"/>
        <v>22000</v>
      </c>
      <c r="X33" s="2">
        <f t="shared" si="6"/>
        <v>2000</v>
      </c>
      <c r="Y33" s="2">
        <f t="shared" si="7"/>
        <v>50</v>
      </c>
      <c r="Z33" s="2">
        <f t="shared" si="8"/>
        <v>4500</v>
      </c>
      <c r="AA33" s="2">
        <f t="shared" si="9"/>
        <v>50</v>
      </c>
      <c r="AB33" s="2">
        <f t="shared" si="10"/>
        <v>5000</v>
      </c>
      <c r="AC33" s="2">
        <f t="shared" si="11"/>
        <v>5000</v>
      </c>
      <c r="AD33" s="2">
        <f t="shared" si="0"/>
        <v>15000</v>
      </c>
      <c r="AE33" s="13">
        <f t="shared" si="14"/>
        <v>68.174231033522105</v>
      </c>
      <c r="AF33" s="10">
        <f t="shared" si="15"/>
        <v>0.10891089108910891</v>
      </c>
      <c r="AG33" s="10">
        <f t="shared" si="16"/>
        <v>4500.0005547194723</v>
      </c>
      <c r="AH33" s="10">
        <f t="shared" si="17"/>
        <v>3000</v>
      </c>
      <c r="AI33" s="10">
        <f t="shared" si="18"/>
        <v>98019801.980198026</v>
      </c>
      <c r="AJ33" s="10">
        <f t="shared" si="19"/>
        <v>23000</v>
      </c>
      <c r="AK33" s="10">
        <f t="shared" si="20"/>
        <v>6570300000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LOOKUP(BP35,$AY$3:$BA$3,AY16:BA16)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28">
        <v>1</v>
      </c>
      <c r="BE33" s="28">
        <v>3</v>
      </c>
      <c r="BF33" s="28">
        <v>3</v>
      </c>
      <c r="BG33" s="28">
        <v>3</v>
      </c>
      <c r="BH33" s="28">
        <v>2</v>
      </c>
      <c r="BI33" s="28">
        <v>3</v>
      </c>
      <c r="BJ33" s="28">
        <v>2</v>
      </c>
      <c r="BK33" s="28">
        <v>2</v>
      </c>
      <c r="BL33" s="28">
        <v>1</v>
      </c>
      <c r="BM33" s="28">
        <v>2</v>
      </c>
      <c r="BN33" s="28">
        <v>1</v>
      </c>
      <c r="BO33" s="28">
        <v>1</v>
      </c>
      <c r="BP33" s="28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</v>
      </c>
      <c r="T34" s="2">
        <f t="shared" si="2"/>
        <v>18000</v>
      </c>
      <c r="U34" s="2">
        <f t="shared" si="3"/>
        <v>18000</v>
      </c>
      <c r="V34" s="2">
        <f t="shared" si="4"/>
        <v>2200</v>
      </c>
      <c r="W34" s="2">
        <f t="shared" si="5"/>
        <v>18000</v>
      </c>
      <c r="X34" s="2">
        <f t="shared" si="6"/>
        <v>2200</v>
      </c>
      <c r="Y34" s="2">
        <f t="shared" si="7"/>
        <v>55.000000000000007</v>
      </c>
      <c r="Z34" s="2">
        <f t="shared" si="8"/>
        <v>5000</v>
      </c>
      <c r="AA34" s="2">
        <f t="shared" si="9"/>
        <v>55.000000000000007</v>
      </c>
      <c r="AB34" s="2">
        <f t="shared" si="10"/>
        <v>10000</v>
      </c>
      <c r="AC34" s="2">
        <f t="shared" si="11"/>
        <v>10000</v>
      </c>
      <c r="AD34" s="2">
        <f t="shared" si="0"/>
        <v>15000</v>
      </c>
      <c r="AE34" s="13">
        <f t="shared" si="14"/>
        <v>75.618044572524781</v>
      </c>
      <c r="AF34" s="10">
        <f t="shared" si="15"/>
        <v>8.2568807339449546E-2</v>
      </c>
      <c r="AG34" s="10">
        <f t="shared" si="16"/>
        <v>5000.0002300917431</v>
      </c>
      <c r="AH34" s="10">
        <f t="shared" si="17"/>
        <v>3300</v>
      </c>
      <c r="AI34" s="10">
        <f t="shared" si="18"/>
        <v>165137614.67889908</v>
      </c>
      <c r="AJ34" s="10">
        <f t="shared" si="19"/>
        <v>19100</v>
      </c>
      <c r="AK34" s="10">
        <f t="shared" si="20"/>
        <v>12384262000.000002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28">
        <v>2</v>
      </c>
      <c r="BE34" s="28">
        <v>1</v>
      </c>
      <c r="BF34" s="28">
        <v>1</v>
      </c>
      <c r="BG34" s="28">
        <v>1</v>
      </c>
      <c r="BH34" s="28">
        <v>3</v>
      </c>
      <c r="BI34" s="28">
        <v>1</v>
      </c>
      <c r="BJ34" s="28">
        <v>3</v>
      </c>
      <c r="BK34" s="28">
        <v>3</v>
      </c>
      <c r="BL34" s="28">
        <v>2</v>
      </c>
      <c r="BM34" s="28">
        <v>3</v>
      </c>
      <c r="BN34" s="28">
        <v>2</v>
      </c>
      <c r="BO34" s="28">
        <v>2</v>
      </c>
      <c r="BP34" s="28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</v>
      </c>
      <c r="T35" s="2">
        <f t="shared" si="2"/>
        <v>20000</v>
      </c>
      <c r="U35" s="2">
        <f t="shared" si="3"/>
        <v>20000</v>
      </c>
      <c r="V35" s="2">
        <f t="shared" si="4"/>
        <v>1800</v>
      </c>
      <c r="W35" s="2">
        <f t="shared" si="5"/>
        <v>20000</v>
      </c>
      <c r="X35" s="2">
        <f t="shared" si="6"/>
        <v>1800</v>
      </c>
      <c r="Y35" s="2">
        <f t="shared" si="7"/>
        <v>45</v>
      </c>
      <c r="Z35" s="2">
        <f t="shared" si="8"/>
        <v>5500</v>
      </c>
      <c r="AA35" s="2">
        <f t="shared" si="9"/>
        <v>45</v>
      </c>
      <c r="AB35" s="2">
        <f t="shared" si="10"/>
        <v>15000</v>
      </c>
      <c r="AC35" s="2">
        <f t="shared" si="11"/>
        <v>15000</v>
      </c>
      <c r="AD35" s="2">
        <f t="shared" si="0"/>
        <v>15000</v>
      </c>
      <c r="AE35" s="13">
        <f t="shared" si="14"/>
        <v>66.999593046791873</v>
      </c>
      <c r="AF35" s="10">
        <f t="shared" si="15"/>
        <v>8.3333333333333329E-2</v>
      </c>
      <c r="AG35" s="10">
        <f t="shared" si="16"/>
        <v>5500.0001703703701</v>
      </c>
      <c r="AH35" s="10">
        <f t="shared" si="17"/>
        <v>2700</v>
      </c>
      <c r="AI35" s="10">
        <f t="shared" si="18"/>
        <v>275000000.00000006</v>
      </c>
      <c r="AJ35" s="10">
        <f t="shared" si="19"/>
        <v>20900</v>
      </c>
      <c r="AK35" s="10">
        <f t="shared" si="20"/>
        <v>15987492000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27">
        <v>33</v>
      </c>
      <c r="BD35" s="27">
        <v>3</v>
      </c>
      <c r="BE35" s="27">
        <v>2</v>
      </c>
      <c r="BF35" s="27">
        <v>2</v>
      </c>
      <c r="BG35" s="27">
        <v>2</v>
      </c>
      <c r="BH35" s="27">
        <v>1</v>
      </c>
      <c r="BI35" s="27">
        <v>2</v>
      </c>
      <c r="BJ35" s="27">
        <v>1</v>
      </c>
      <c r="BK35" s="27">
        <v>1</v>
      </c>
      <c r="BL35" s="27">
        <v>3</v>
      </c>
      <c r="BM35" s="27">
        <v>1</v>
      </c>
      <c r="BN35" s="27">
        <v>3</v>
      </c>
      <c r="BO35" s="27">
        <v>3</v>
      </c>
      <c r="BP35" s="27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</v>
      </c>
      <c r="T36" s="2">
        <f t="shared" si="2"/>
        <v>18000</v>
      </c>
      <c r="U36" s="2">
        <f t="shared" si="3"/>
        <v>20000</v>
      </c>
      <c r="V36" s="2">
        <f t="shared" si="4"/>
        <v>2200</v>
      </c>
      <c r="W36" s="2">
        <f t="shared" si="5"/>
        <v>20000</v>
      </c>
      <c r="X36" s="2">
        <f t="shared" si="6"/>
        <v>2200</v>
      </c>
      <c r="Y36" s="2">
        <f t="shared" si="7"/>
        <v>45</v>
      </c>
      <c r="Z36" s="2">
        <f t="shared" si="8"/>
        <v>5000</v>
      </c>
      <c r="AA36" s="2">
        <f t="shared" si="9"/>
        <v>50</v>
      </c>
      <c r="AB36" s="2">
        <f t="shared" si="10"/>
        <v>15000</v>
      </c>
      <c r="AC36" s="2">
        <f t="shared" si="11"/>
        <v>5000</v>
      </c>
      <c r="AD36" s="2">
        <f t="shared" si="0"/>
        <v>15000</v>
      </c>
      <c r="AE36" s="13">
        <f t="shared" si="14"/>
        <v>65.058304669213612</v>
      </c>
      <c r="AF36" s="10">
        <f t="shared" si="15"/>
        <v>0.10891089108910891</v>
      </c>
      <c r="AG36" s="10">
        <f t="shared" si="16"/>
        <v>5000.0005013861382</v>
      </c>
      <c r="AH36" s="10">
        <f t="shared" si="17"/>
        <v>3300</v>
      </c>
      <c r="AI36" s="10">
        <f t="shared" si="18"/>
        <v>294059405.94059408</v>
      </c>
      <c r="AJ36" s="10">
        <f t="shared" si="19"/>
        <v>21100</v>
      </c>
      <c r="AK36" s="10">
        <f t="shared" si="20"/>
        <v>16540728000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</v>
      </c>
      <c r="T37" s="2">
        <f t="shared" si="2"/>
        <v>20000</v>
      </c>
      <c r="U37" s="2">
        <f t="shared" si="3"/>
        <v>22000</v>
      </c>
      <c r="V37" s="2">
        <f t="shared" si="4"/>
        <v>1800</v>
      </c>
      <c r="W37" s="2">
        <f t="shared" si="5"/>
        <v>22000</v>
      </c>
      <c r="X37" s="2">
        <f t="shared" si="6"/>
        <v>1800</v>
      </c>
      <c r="Y37" s="2">
        <f t="shared" si="7"/>
        <v>50</v>
      </c>
      <c r="Z37" s="2">
        <f t="shared" si="8"/>
        <v>5500</v>
      </c>
      <c r="AA37" s="2">
        <f t="shared" si="9"/>
        <v>55.000000000000007</v>
      </c>
      <c r="AB37" s="2">
        <f t="shared" si="10"/>
        <v>5000</v>
      </c>
      <c r="AC37" s="2">
        <f t="shared" si="11"/>
        <v>10000</v>
      </c>
      <c r="AD37" s="2">
        <f t="shared" si="0"/>
        <v>15000</v>
      </c>
      <c r="AE37" s="13">
        <f t="shared" si="14"/>
        <v>69.522149468511913</v>
      </c>
      <c r="AF37" s="10">
        <f t="shared" si="15"/>
        <v>8.2568807339449546E-2</v>
      </c>
      <c r="AG37" s="10">
        <f t="shared" si="16"/>
        <v>5500.0002434250764</v>
      </c>
      <c r="AH37" s="10">
        <f t="shared" si="17"/>
        <v>2700</v>
      </c>
      <c r="AI37" s="10">
        <f t="shared" si="18"/>
        <v>82568807.33944954</v>
      </c>
      <c r="AJ37" s="10">
        <f t="shared" si="19"/>
        <v>22900</v>
      </c>
      <c r="AK37" s="10">
        <f t="shared" si="20"/>
        <v>6463110000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</v>
      </c>
      <c r="T38" s="2">
        <f t="shared" si="2"/>
        <v>22000</v>
      </c>
      <c r="U38" s="2">
        <f t="shared" si="3"/>
        <v>18000</v>
      </c>
      <c r="V38" s="2">
        <f t="shared" si="4"/>
        <v>2000</v>
      </c>
      <c r="W38" s="2">
        <f t="shared" si="5"/>
        <v>18000</v>
      </c>
      <c r="X38" s="2">
        <f t="shared" si="6"/>
        <v>2000</v>
      </c>
      <c r="Y38" s="2">
        <f t="shared" si="7"/>
        <v>55.000000000000007</v>
      </c>
      <c r="Z38" s="2">
        <f t="shared" si="8"/>
        <v>4500</v>
      </c>
      <c r="AA38" s="2">
        <f t="shared" si="9"/>
        <v>45</v>
      </c>
      <c r="AB38" s="2">
        <f t="shared" si="10"/>
        <v>10000</v>
      </c>
      <c r="AC38" s="2">
        <f t="shared" si="11"/>
        <v>15000</v>
      </c>
      <c r="AD38" s="2">
        <f t="shared" si="0"/>
        <v>15000</v>
      </c>
      <c r="AE38" s="13">
        <f t="shared" si="14"/>
        <v>75.990254218394412</v>
      </c>
      <c r="AF38" s="10">
        <f t="shared" si="15"/>
        <v>8.3333333333333329E-2</v>
      </c>
      <c r="AG38" s="10">
        <f t="shared" si="16"/>
        <v>4500.0001792592593</v>
      </c>
      <c r="AH38" s="10">
        <f t="shared" si="17"/>
        <v>3000</v>
      </c>
      <c r="AI38" s="10">
        <f t="shared" si="18"/>
        <v>183333333.33333334</v>
      </c>
      <c r="AJ38" s="10">
        <f t="shared" si="19"/>
        <v>19000</v>
      </c>
      <c r="AK38" s="10">
        <f t="shared" si="20"/>
        <v>12158210000.000002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70.219911691749914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P42"/>
  <sheetViews>
    <sheetView topLeftCell="AM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180000</v>
      </c>
      <c r="T3" s="2">
        <f>LOOKUP(D3,$AY$20:$BA$20,$AY$23:$BA$23)</f>
        <v>1800</v>
      </c>
      <c r="U3" s="2">
        <f>LOOKUP(E3,$AY$20:$BA$20,$AY$24:$BA$24)</f>
        <v>18000</v>
      </c>
      <c r="V3" s="2">
        <f>LOOKUP(F3,$AY$20:$BA$20,$AY$25:$BA$25)</f>
        <v>180000</v>
      </c>
      <c r="W3" s="2">
        <f>LOOKUP(G3,$AY$20:$BA$20,$AY$26:$BA$26)</f>
        <v>18000</v>
      </c>
      <c r="X3" s="2">
        <f>LOOKUP(H3,$AY$20:$BA$20,$AY$27:$BA$27)</f>
        <v>180000</v>
      </c>
      <c r="Y3" s="2">
        <f>LOOKUP(I3,$AY$20:$BA$20,$AY$28:$BA$28)</f>
        <v>45</v>
      </c>
      <c r="Z3" s="2">
        <f>LOOKUP(J3,$AY$20:$BA$20,$AY$29:$BA$29)</f>
        <v>450</v>
      </c>
      <c r="AA3" s="2">
        <f>LOOKUP(K3,$AY$20:$BA$20,$AY$30:$BA$30)</f>
        <v>450</v>
      </c>
      <c r="AB3" s="2">
        <f>LOOKUP(L3,$AY$20:$BA$20,$AY$31:$BA$31)</f>
        <v>5000</v>
      </c>
      <c r="AC3" s="2">
        <f>LOOKUP(M3,$AY$20:$BA$20,$AY$32:$BA$32)</f>
        <v>12.5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121.56475980800239</v>
      </c>
      <c r="AF3" s="10">
        <f>S3/(R3+S3)</f>
        <v>0.99009900990099009</v>
      </c>
      <c r="AG3" s="10">
        <f>(((R3*S3)/(R3+S3)+T3)/AC3/AD3)+Z3</f>
        <v>450.05731485148516</v>
      </c>
      <c r="AH3" s="10">
        <f>V3+X3*0.5</f>
        <v>270000</v>
      </c>
      <c r="AI3" s="10">
        <f>(R3*S3)*AB3/(R3+S3)</f>
        <v>8910891.0891089104</v>
      </c>
      <c r="AJ3" s="10">
        <f>W3+X3*0.5</f>
        <v>108000</v>
      </c>
      <c r="AK3" s="10">
        <f>(AH3+AJ3)*(1+AB3)*Y3+AH3*AJ3</f>
        <v>114227010000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25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133.67462125023371</v>
      </c>
      <c r="AF4" s="10">
        <f>S4/(R4+S4)</f>
        <v>0.99009900990099009</v>
      </c>
      <c r="AG4" s="10">
        <f>(((R4*S4)/(R4+S4)+T4)/AC4/AD4)+Z4</f>
        <v>500.03184158415843</v>
      </c>
      <c r="AH4" s="10">
        <f>V4+X4*0.5</f>
        <v>300000</v>
      </c>
      <c r="AI4" s="10">
        <f>(R4*S4)*AB4/(R4+S4)</f>
        <v>19801980.198019803</v>
      </c>
      <c r="AJ4" s="10">
        <f>W4+X4*0.5</f>
        <v>120000</v>
      </c>
      <c r="AK4" s="10">
        <f>(AH4+AJ4)*(1+AB4)*Y4+AH4*AJ4</f>
        <v>246021000000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633987.27217394905</v>
      </c>
      <c r="AQ4" s="22">
        <f>AP4/AO4</f>
        <v>633987.27217394905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29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220000.00000000003</v>
      </c>
      <c r="T5" s="2">
        <f t="shared" si="2"/>
        <v>2200</v>
      </c>
      <c r="U5" s="2">
        <f t="shared" si="3"/>
        <v>22000</v>
      </c>
      <c r="V5" s="2">
        <f t="shared" si="4"/>
        <v>220000.00000000003</v>
      </c>
      <c r="W5" s="2">
        <f t="shared" si="5"/>
        <v>22000</v>
      </c>
      <c r="X5" s="2">
        <f t="shared" si="6"/>
        <v>220000.00000000003</v>
      </c>
      <c r="Y5" s="2">
        <f t="shared" si="7"/>
        <v>55.000000000000007</v>
      </c>
      <c r="Z5" s="2">
        <f t="shared" si="8"/>
        <v>550</v>
      </c>
      <c r="AA5" s="2">
        <f t="shared" si="9"/>
        <v>550</v>
      </c>
      <c r="AB5" s="2">
        <f t="shared" si="10"/>
        <v>15000</v>
      </c>
      <c r="AC5" s="2">
        <f t="shared" si="11"/>
        <v>37.5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143.86337794714004</v>
      </c>
      <c r="AF5" s="10">
        <f t="shared" ref="AF5:AF38" si="15">S5/(R5+S5)</f>
        <v>0.99009900990099009</v>
      </c>
      <c r="AG5" s="10">
        <f t="shared" ref="AG5:AG38" si="16">(((R5*S5)/(R5+S5)+T5)/AC5/AD5)+Z5</f>
        <v>550.0233504950495</v>
      </c>
      <c r="AH5" s="10">
        <f t="shared" ref="AH5:AH38" si="17">V5+X5*0.5</f>
        <v>330000.00000000006</v>
      </c>
      <c r="AI5" s="10">
        <f t="shared" ref="AI5:AI38" si="18">(R5*S5)*AB5/(R5+S5)</f>
        <v>32673267.326732673</v>
      </c>
      <c r="AJ5" s="10">
        <f t="shared" ref="AJ5:AJ38" si="19">W5+X5*0.5</f>
        <v>132000</v>
      </c>
      <c r="AK5" s="10">
        <f t="shared" ref="AK5:AK38" si="20">(AH5+AJ5)*(1+AB5)*Y5+AH5*AJ5</f>
        <v>424735410000.00012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3183.4757741368376</v>
      </c>
      <c r="AQ5" s="25">
        <f>AP5/AO5</f>
        <v>90.956450689623935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29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180000</v>
      </c>
      <c r="T6" s="2">
        <f t="shared" si="2"/>
        <v>1800</v>
      </c>
      <c r="U6" s="2">
        <f t="shared" si="3"/>
        <v>18000</v>
      </c>
      <c r="V6" s="2">
        <f t="shared" si="4"/>
        <v>200000</v>
      </c>
      <c r="W6" s="2">
        <f t="shared" si="5"/>
        <v>20000</v>
      </c>
      <c r="X6" s="2">
        <f t="shared" si="6"/>
        <v>200000</v>
      </c>
      <c r="Y6" s="2">
        <f t="shared" si="7"/>
        <v>50</v>
      </c>
      <c r="Z6" s="2">
        <f t="shared" si="8"/>
        <v>550</v>
      </c>
      <c r="AA6" s="2">
        <f t="shared" si="9"/>
        <v>550</v>
      </c>
      <c r="AB6" s="2">
        <f t="shared" si="10"/>
        <v>15000</v>
      </c>
      <c r="AC6" s="2">
        <f t="shared" si="11"/>
        <v>37.5</v>
      </c>
      <c r="AD6" s="2">
        <f t="shared" si="0"/>
        <v>5000</v>
      </c>
      <c r="AE6" s="13">
        <f t="shared" si="14"/>
        <v>129.38303810773448</v>
      </c>
      <c r="AF6" s="10">
        <f t="shared" si="15"/>
        <v>0.99009900990099009</v>
      </c>
      <c r="AG6" s="10">
        <f t="shared" si="16"/>
        <v>550.01910495049503</v>
      </c>
      <c r="AH6" s="10">
        <f t="shared" si="17"/>
        <v>300000</v>
      </c>
      <c r="AI6" s="10">
        <f t="shared" si="18"/>
        <v>26732673.267326731</v>
      </c>
      <c r="AJ6" s="10">
        <f t="shared" si="19"/>
        <v>120000</v>
      </c>
      <c r="AK6" s="10">
        <f t="shared" si="20"/>
        <v>351021000000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637170.74794808589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29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200000</v>
      </c>
      <c r="T7" s="2">
        <f t="shared" si="2"/>
        <v>2000</v>
      </c>
      <c r="U7" s="2">
        <f t="shared" si="3"/>
        <v>20000</v>
      </c>
      <c r="V7" s="2">
        <f t="shared" si="4"/>
        <v>220000.00000000003</v>
      </c>
      <c r="W7" s="2">
        <f t="shared" si="5"/>
        <v>22000</v>
      </c>
      <c r="X7" s="2">
        <f t="shared" si="6"/>
        <v>220000.00000000003</v>
      </c>
      <c r="Y7" s="2">
        <f t="shared" si="7"/>
        <v>55.000000000000007</v>
      </c>
      <c r="Z7" s="2">
        <f t="shared" si="8"/>
        <v>450</v>
      </c>
      <c r="AA7" s="2">
        <f t="shared" si="9"/>
        <v>450</v>
      </c>
      <c r="AB7" s="2">
        <f t="shared" si="10"/>
        <v>5000</v>
      </c>
      <c r="AC7" s="2">
        <f t="shared" si="11"/>
        <v>12.5</v>
      </c>
      <c r="AD7" s="2">
        <f t="shared" si="0"/>
        <v>5000</v>
      </c>
      <c r="AE7" s="13">
        <f t="shared" si="14"/>
        <v>140.64454715239214</v>
      </c>
      <c r="AF7" s="10">
        <f t="shared" si="15"/>
        <v>0.99009900990099009</v>
      </c>
      <c r="AG7" s="10">
        <f t="shared" si="16"/>
        <v>450.06368316831686</v>
      </c>
      <c r="AH7" s="10">
        <f t="shared" si="17"/>
        <v>330000.00000000006</v>
      </c>
      <c r="AI7" s="10">
        <f t="shared" si="18"/>
        <v>9900990.0990099013</v>
      </c>
      <c r="AJ7" s="10">
        <f t="shared" si="19"/>
        <v>132000</v>
      </c>
      <c r="AK7" s="10">
        <f t="shared" si="20"/>
        <v>170635410000.00006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29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220000.00000000003</v>
      </c>
      <c r="T8" s="2">
        <f t="shared" si="2"/>
        <v>2200</v>
      </c>
      <c r="U8" s="2">
        <f t="shared" si="3"/>
        <v>22000</v>
      </c>
      <c r="V8" s="2">
        <f t="shared" si="4"/>
        <v>180000</v>
      </c>
      <c r="W8" s="2">
        <f t="shared" si="5"/>
        <v>18000</v>
      </c>
      <c r="X8" s="2">
        <f t="shared" si="6"/>
        <v>180000</v>
      </c>
      <c r="Y8" s="2">
        <f t="shared" si="7"/>
        <v>45</v>
      </c>
      <c r="Z8" s="2">
        <f t="shared" si="8"/>
        <v>500</v>
      </c>
      <c r="AA8" s="2">
        <f t="shared" si="9"/>
        <v>500</v>
      </c>
      <c r="AB8" s="2">
        <f t="shared" si="10"/>
        <v>10000</v>
      </c>
      <c r="AC8" s="2">
        <f t="shared" si="11"/>
        <v>25</v>
      </c>
      <c r="AD8" s="2">
        <f t="shared" si="0"/>
        <v>5000</v>
      </c>
      <c r="AE8" s="13">
        <f t="shared" si="14"/>
        <v>126.99262184972237</v>
      </c>
      <c r="AF8" s="10">
        <f t="shared" si="15"/>
        <v>0.99009900990099009</v>
      </c>
      <c r="AG8" s="10">
        <f t="shared" si="16"/>
        <v>500.03502574257425</v>
      </c>
      <c r="AH8" s="10">
        <f t="shared" si="17"/>
        <v>270000</v>
      </c>
      <c r="AI8" s="10">
        <f t="shared" si="18"/>
        <v>21782178.217821784</v>
      </c>
      <c r="AJ8" s="10">
        <f t="shared" si="19"/>
        <v>108000</v>
      </c>
      <c r="AK8" s="10">
        <f t="shared" si="20"/>
        <v>199277010000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29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180000</v>
      </c>
      <c r="T9" s="2">
        <f t="shared" si="2"/>
        <v>2000</v>
      </c>
      <c r="U9" s="2">
        <f t="shared" si="3"/>
        <v>22000</v>
      </c>
      <c r="V9" s="2">
        <f t="shared" si="4"/>
        <v>180000</v>
      </c>
      <c r="W9" s="2">
        <f t="shared" si="5"/>
        <v>20000</v>
      </c>
      <c r="X9" s="2">
        <f t="shared" si="6"/>
        <v>220000.00000000003</v>
      </c>
      <c r="Y9" s="2">
        <f t="shared" si="7"/>
        <v>55.000000000000007</v>
      </c>
      <c r="Z9" s="2">
        <f t="shared" si="8"/>
        <v>450</v>
      </c>
      <c r="AA9" s="2">
        <f t="shared" si="9"/>
        <v>500</v>
      </c>
      <c r="AB9" s="2">
        <f t="shared" si="10"/>
        <v>10000</v>
      </c>
      <c r="AC9" s="2">
        <f t="shared" si="11"/>
        <v>37.5</v>
      </c>
      <c r="AD9" s="2">
        <f t="shared" si="0"/>
        <v>5000</v>
      </c>
      <c r="AE9" s="13">
        <f t="shared" si="14"/>
        <v>134.99735984071296</v>
      </c>
      <c r="AF9" s="10">
        <f t="shared" si="15"/>
        <v>0.99009900990099009</v>
      </c>
      <c r="AG9" s="10">
        <f t="shared" si="16"/>
        <v>450.02017161716174</v>
      </c>
      <c r="AH9" s="10">
        <f t="shared" si="17"/>
        <v>290000</v>
      </c>
      <c r="AI9" s="10">
        <f t="shared" si="18"/>
        <v>17821782.178217821</v>
      </c>
      <c r="AJ9" s="10">
        <f t="shared" si="19"/>
        <v>130000.00000000001</v>
      </c>
      <c r="AK9" s="10">
        <f t="shared" si="20"/>
        <v>268723100000.00003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29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200000</v>
      </c>
      <c r="T10" s="2">
        <f t="shared" si="2"/>
        <v>2200</v>
      </c>
      <c r="U10" s="2">
        <f t="shared" si="3"/>
        <v>18000</v>
      </c>
      <c r="V10" s="2">
        <f t="shared" si="4"/>
        <v>200000</v>
      </c>
      <c r="W10" s="2">
        <f t="shared" si="5"/>
        <v>22000</v>
      </c>
      <c r="X10" s="2">
        <f t="shared" si="6"/>
        <v>180000</v>
      </c>
      <c r="Y10" s="2">
        <f t="shared" si="7"/>
        <v>45</v>
      </c>
      <c r="Z10" s="2">
        <f t="shared" si="8"/>
        <v>500</v>
      </c>
      <c r="AA10" s="2">
        <f t="shared" si="9"/>
        <v>550</v>
      </c>
      <c r="AB10" s="2">
        <f t="shared" si="10"/>
        <v>15000</v>
      </c>
      <c r="AC10" s="2">
        <f t="shared" si="11"/>
        <v>12.5</v>
      </c>
      <c r="AD10" s="2">
        <f t="shared" si="0"/>
        <v>5000</v>
      </c>
      <c r="AE10" s="13">
        <f t="shared" si="14"/>
        <v>128.03515821159013</v>
      </c>
      <c r="AF10" s="10">
        <f t="shared" si="15"/>
        <v>0.99009900990099009</v>
      </c>
      <c r="AG10" s="10">
        <f t="shared" si="16"/>
        <v>500.06688316831685</v>
      </c>
      <c r="AH10" s="10">
        <f t="shared" si="17"/>
        <v>290000</v>
      </c>
      <c r="AI10" s="10">
        <f t="shared" si="18"/>
        <v>29702970.297029704</v>
      </c>
      <c r="AJ10" s="10">
        <f t="shared" si="19"/>
        <v>112000</v>
      </c>
      <c r="AK10" s="10">
        <f t="shared" si="20"/>
        <v>303848090000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29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220000.00000000003</v>
      </c>
      <c r="T11" s="2">
        <f t="shared" si="2"/>
        <v>1800</v>
      </c>
      <c r="U11" s="2">
        <f t="shared" si="3"/>
        <v>20000</v>
      </c>
      <c r="V11" s="2">
        <f t="shared" si="4"/>
        <v>220000.00000000003</v>
      </c>
      <c r="W11" s="2">
        <f t="shared" si="5"/>
        <v>18000</v>
      </c>
      <c r="X11" s="2">
        <f t="shared" si="6"/>
        <v>200000</v>
      </c>
      <c r="Y11" s="2">
        <f t="shared" si="7"/>
        <v>50</v>
      </c>
      <c r="Z11" s="2">
        <f t="shared" si="8"/>
        <v>550</v>
      </c>
      <c r="AA11" s="2">
        <f t="shared" si="9"/>
        <v>450</v>
      </c>
      <c r="AB11" s="2">
        <f t="shared" si="10"/>
        <v>5000</v>
      </c>
      <c r="AC11" s="2">
        <f t="shared" si="11"/>
        <v>25</v>
      </c>
      <c r="AD11" s="2">
        <f t="shared" si="0"/>
        <v>5000</v>
      </c>
      <c r="AE11" s="13">
        <f t="shared" si="14"/>
        <v>134.44790667753512</v>
      </c>
      <c r="AF11" s="10">
        <f t="shared" si="15"/>
        <v>0.99009900990099009</v>
      </c>
      <c r="AG11" s="10">
        <f t="shared" si="16"/>
        <v>550.03182574257426</v>
      </c>
      <c r="AH11" s="10">
        <f t="shared" si="17"/>
        <v>320000</v>
      </c>
      <c r="AI11" s="10">
        <f t="shared" si="18"/>
        <v>10891089.108910892</v>
      </c>
      <c r="AJ11" s="10">
        <f t="shared" si="19"/>
        <v>118000</v>
      </c>
      <c r="AK11" s="10">
        <f t="shared" si="20"/>
        <v>147281900000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29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180000</v>
      </c>
      <c r="T12" s="2">
        <f t="shared" si="2"/>
        <v>2200</v>
      </c>
      <c r="U12" s="2">
        <f t="shared" si="3"/>
        <v>20000</v>
      </c>
      <c r="V12" s="2">
        <f t="shared" si="4"/>
        <v>180000</v>
      </c>
      <c r="W12" s="2">
        <f t="shared" si="5"/>
        <v>22000</v>
      </c>
      <c r="X12" s="2">
        <f t="shared" si="6"/>
        <v>200000</v>
      </c>
      <c r="Y12" s="2">
        <f t="shared" si="7"/>
        <v>55.000000000000007</v>
      </c>
      <c r="Z12" s="2">
        <f t="shared" si="8"/>
        <v>500</v>
      </c>
      <c r="AA12" s="2">
        <f t="shared" si="9"/>
        <v>450</v>
      </c>
      <c r="AB12" s="2">
        <f t="shared" si="10"/>
        <v>15000</v>
      </c>
      <c r="AC12" s="2">
        <f t="shared" si="11"/>
        <v>25</v>
      </c>
      <c r="AD12" s="2">
        <f t="shared" si="0"/>
        <v>5000</v>
      </c>
      <c r="AE12" s="13">
        <f t="shared" si="14"/>
        <v>135.17187264876887</v>
      </c>
      <c r="AF12" s="10">
        <f t="shared" si="15"/>
        <v>0.99009900990099009</v>
      </c>
      <c r="AG12" s="10">
        <f t="shared" si="16"/>
        <v>500.0318574257426</v>
      </c>
      <c r="AH12" s="10">
        <f t="shared" si="17"/>
        <v>280000</v>
      </c>
      <c r="AI12" s="10">
        <f t="shared" si="18"/>
        <v>26732673.267326731</v>
      </c>
      <c r="AJ12" s="10">
        <f t="shared" si="19"/>
        <v>122000</v>
      </c>
      <c r="AK12" s="10">
        <f t="shared" si="20"/>
        <v>365832110000.00006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29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200000</v>
      </c>
      <c r="T13" s="2">
        <f t="shared" si="2"/>
        <v>1800</v>
      </c>
      <c r="U13" s="2">
        <f t="shared" si="3"/>
        <v>22000</v>
      </c>
      <c r="V13" s="2">
        <f t="shared" si="4"/>
        <v>200000</v>
      </c>
      <c r="W13" s="2">
        <f t="shared" si="5"/>
        <v>18000</v>
      </c>
      <c r="X13" s="2">
        <f t="shared" si="6"/>
        <v>220000.00000000003</v>
      </c>
      <c r="Y13" s="2">
        <f t="shared" si="7"/>
        <v>45</v>
      </c>
      <c r="Z13" s="2">
        <f t="shared" si="8"/>
        <v>550</v>
      </c>
      <c r="AA13" s="2">
        <f t="shared" si="9"/>
        <v>500</v>
      </c>
      <c r="AB13" s="2">
        <f t="shared" si="10"/>
        <v>5000</v>
      </c>
      <c r="AC13" s="2">
        <f t="shared" si="11"/>
        <v>37.5</v>
      </c>
      <c r="AD13" s="2">
        <f t="shared" si="0"/>
        <v>5000</v>
      </c>
      <c r="AE13" s="13">
        <f t="shared" si="14"/>
        <v>116.35116927627209</v>
      </c>
      <c r="AF13" s="10">
        <f t="shared" si="15"/>
        <v>0.99009900990099009</v>
      </c>
      <c r="AG13" s="10">
        <f t="shared" si="16"/>
        <v>550.02016105610562</v>
      </c>
      <c r="AH13" s="10">
        <f t="shared" si="17"/>
        <v>310000</v>
      </c>
      <c r="AI13" s="10">
        <f t="shared" si="18"/>
        <v>9900990.0990099013</v>
      </c>
      <c r="AJ13" s="10">
        <f t="shared" si="19"/>
        <v>128000.00000000001</v>
      </c>
      <c r="AK13" s="10">
        <f t="shared" si="20"/>
        <v>138249710000</v>
      </c>
      <c r="AL13" s="10">
        <f t="shared" si="21"/>
        <v>45.6</v>
      </c>
      <c r="AM13" s="12"/>
      <c r="AN13" s="26" t="s">
        <v>53</v>
      </c>
      <c r="AO13" s="12">
        <f>10*LOG((AP4-AQ5)/AO6/AQ5)</f>
        <v>22.868822219095964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29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220000.00000000003</v>
      </c>
      <c r="T14" s="2">
        <f t="shared" si="2"/>
        <v>2000</v>
      </c>
      <c r="U14" s="2">
        <f t="shared" si="3"/>
        <v>18000</v>
      </c>
      <c r="V14" s="2">
        <f t="shared" si="4"/>
        <v>220000.00000000003</v>
      </c>
      <c r="W14" s="2">
        <f t="shared" si="5"/>
        <v>20000</v>
      </c>
      <c r="X14" s="2">
        <f t="shared" si="6"/>
        <v>180000</v>
      </c>
      <c r="Y14" s="2">
        <f t="shared" si="7"/>
        <v>50</v>
      </c>
      <c r="Z14" s="2">
        <f t="shared" si="8"/>
        <v>450</v>
      </c>
      <c r="AA14" s="2">
        <f t="shared" si="9"/>
        <v>550</v>
      </c>
      <c r="AB14" s="2">
        <f t="shared" si="10"/>
        <v>10000</v>
      </c>
      <c r="AC14" s="2">
        <f t="shared" si="11"/>
        <v>12.5</v>
      </c>
      <c r="AD14" s="2">
        <f t="shared" si="0"/>
        <v>5000</v>
      </c>
      <c r="AE14" s="13">
        <f t="shared" si="14"/>
        <v>147.92200544055859</v>
      </c>
      <c r="AF14" s="10">
        <f t="shared" si="15"/>
        <v>0.99009900990099009</v>
      </c>
      <c r="AG14" s="10">
        <f t="shared" si="16"/>
        <v>450.0668514851485</v>
      </c>
      <c r="AH14" s="10">
        <f t="shared" si="17"/>
        <v>310000</v>
      </c>
      <c r="AI14" s="10">
        <f t="shared" si="18"/>
        <v>21782178.217821784</v>
      </c>
      <c r="AJ14" s="10">
        <f t="shared" si="19"/>
        <v>110000</v>
      </c>
      <c r="AK14" s="10">
        <f t="shared" si="20"/>
        <v>244121000000</v>
      </c>
      <c r="AL14" s="10">
        <f t="shared" si="21"/>
        <v>50.6</v>
      </c>
      <c r="AM14" s="12"/>
      <c r="AN14" s="26" t="s">
        <v>54</v>
      </c>
      <c r="AO14" s="12">
        <f>10*LOG((AP4-AQ5)/AO6)</f>
        <v>42.457157268436092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29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200000</v>
      </c>
      <c r="T15" s="2">
        <f t="shared" si="2"/>
        <v>2200</v>
      </c>
      <c r="U15" s="2">
        <f t="shared" si="3"/>
        <v>18000</v>
      </c>
      <c r="V15" s="2">
        <f t="shared" si="4"/>
        <v>220000.00000000003</v>
      </c>
      <c r="W15" s="2">
        <f t="shared" si="5"/>
        <v>20000</v>
      </c>
      <c r="X15" s="2">
        <f t="shared" si="6"/>
        <v>180000</v>
      </c>
      <c r="Y15" s="2">
        <f t="shared" si="7"/>
        <v>55.000000000000007</v>
      </c>
      <c r="Z15" s="2">
        <f t="shared" si="8"/>
        <v>550</v>
      </c>
      <c r="AA15" s="2">
        <f t="shared" si="9"/>
        <v>500</v>
      </c>
      <c r="AB15" s="2">
        <f t="shared" si="10"/>
        <v>5000</v>
      </c>
      <c r="AC15" s="2">
        <f t="shared" si="11"/>
        <v>25</v>
      </c>
      <c r="AD15" s="2">
        <f t="shared" si="0"/>
        <v>10000</v>
      </c>
      <c r="AE15" s="13">
        <f t="shared" si="14"/>
        <v>138.23715294160934</v>
      </c>
      <c r="AF15" s="10">
        <f t="shared" si="15"/>
        <v>0.99108027750247774</v>
      </c>
      <c r="AG15" s="10">
        <f t="shared" si="16"/>
        <v>550.01593577799804</v>
      </c>
      <c r="AH15" s="10">
        <f t="shared" si="17"/>
        <v>310000</v>
      </c>
      <c r="AI15" s="10">
        <f t="shared" si="18"/>
        <v>8919722.4975223001</v>
      </c>
      <c r="AJ15" s="10">
        <f t="shared" si="19"/>
        <v>110000</v>
      </c>
      <c r="AK15" s="10">
        <f t="shared" si="20"/>
        <v>149623100000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29">
        <f t="shared" si="12"/>
        <v>25</v>
      </c>
      <c r="AZ15" s="30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220000.00000000003</v>
      </c>
      <c r="T16" s="2">
        <f t="shared" si="2"/>
        <v>1800</v>
      </c>
      <c r="U16" s="2">
        <f t="shared" si="3"/>
        <v>20000</v>
      </c>
      <c r="V16" s="2">
        <f t="shared" si="4"/>
        <v>180000</v>
      </c>
      <c r="W16" s="2">
        <f t="shared" si="5"/>
        <v>22000</v>
      </c>
      <c r="X16" s="2">
        <f t="shared" si="6"/>
        <v>200000</v>
      </c>
      <c r="Y16" s="2">
        <f t="shared" si="7"/>
        <v>45</v>
      </c>
      <c r="Z16" s="2">
        <f t="shared" si="8"/>
        <v>450</v>
      </c>
      <c r="AA16" s="2">
        <f t="shared" si="9"/>
        <v>550</v>
      </c>
      <c r="AB16" s="2">
        <f t="shared" si="10"/>
        <v>10000</v>
      </c>
      <c r="AC16" s="2">
        <f t="shared" si="11"/>
        <v>37.5</v>
      </c>
      <c r="AD16" s="2">
        <f t="shared" si="0"/>
        <v>10000</v>
      </c>
      <c r="AE16" s="13">
        <f t="shared" si="14"/>
        <v>121.64776659502861</v>
      </c>
      <c r="AF16" s="10">
        <f t="shared" si="15"/>
        <v>0.99099099099099097</v>
      </c>
      <c r="AG16" s="10">
        <f t="shared" si="16"/>
        <v>450.0100852852853</v>
      </c>
      <c r="AH16" s="10">
        <f t="shared" si="17"/>
        <v>280000</v>
      </c>
      <c r="AI16" s="10">
        <f t="shared" si="18"/>
        <v>19819819.819819823</v>
      </c>
      <c r="AJ16" s="10">
        <f t="shared" si="19"/>
        <v>122000</v>
      </c>
      <c r="AK16" s="10">
        <f t="shared" si="20"/>
        <v>215078090000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29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180000</v>
      </c>
      <c r="T17" s="2">
        <f t="shared" si="2"/>
        <v>2000</v>
      </c>
      <c r="U17" s="2">
        <f t="shared" si="3"/>
        <v>22000</v>
      </c>
      <c r="V17" s="2">
        <f t="shared" si="4"/>
        <v>200000</v>
      </c>
      <c r="W17" s="2">
        <f t="shared" si="5"/>
        <v>18000</v>
      </c>
      <c r="X17" s="2">
        <f t="shared" si="6"/>
        <v>220000.00000000003</v>
      </c>
      <c r="Y17" s="2">
        <f t="shared" si="7"/>
        <v>50</v>
      </c>
      <c r="Z17" s="2">
        <f t="shared" si="8"/>
        <v>500</v>
      </c>
      <c r="AA17" s="2">
        <f t="shared" si="9"/>
        <v>450</v>
      </c>
      <c r="AB17" s="2">
        <f t="shared" si="10"/>
        <v>15000</v>
      </c>
      <c r="AC17" s="2">
        <f t="shared" si="11"/>
        <v>12.5</v>
      </c>
      <c r="AD17" s="2">
        <f t="shared" si="0"/>
        <v>10000</v>
      </c>
      <c r="AE17" s="13">
        <f t="shared" si="14"/>
        <v>135.2853195993668</v>
      </c>
      <c r="AF17" s="10">
        <f t="shared" si="15"/>
        <v>0.98792535675082327</v>
      </c>
      <c r="AG17" s="10">
        <f t="shared" si="16"/>
        <v>500.0333874862788</v>
      </c>
      <c r="AH17" s="10">
        <f t="shared" si="17"/>
        <v>310000</v>
      </c>
      <c r="AI17" s="10">
        <f t="shared" si="18"/>
        <v>32601536.772777166</v>
      </c>
      <c r="AJ17" s="10">
        <f t="shared" si="19"/>
        <v>128000.00000000001</v>
      </c>
      <c r="AK17" s="10">
        <f t="shared" si="20"/>
        <v>368201900000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200000</v>
      </c>
      <c r="T18" s="2">
        <f t="shared" si="2"/>
        <v>2200</v>
      </c>
      <c r="U18" s="2">
        <f t="shared" si="3"/>
        <v>20000</v>
      </c>
      <c r="V18" s="2">
        <f t="shared" si="4"/>
        <v>180000</v>
      </c>
      <c r="W18" s="2">
        <f t="shared" si="5"/>
        <v>18000</v>
      </c>
      <c r="X18" s="2">
        <f t="shared" si="6"/>
        <v>220000.00000000003</v>
      </c>
      <c r="Y18" s="2">
        <f t="shared" si="7"/>
        <v>50</v>
      </c>
      <c r="Z18" s="2">
        <f t="shared" si="8"/>
        <v>550</v>
      </c>
      <c r="AA18" s="2">
        <f t="shared" si="9"/>
        <v>550</v>
      </c>
      <c r="AB18" s="2">
        <f t="shared" si="10"/>
        <v>10000</v>
      </c>
      <c r="AC18" s="2">
        <f t="shared" si="11"/>
        <v>12.5</v>
      </c>
      <c r="AD18" s="2">
        <f t="shared" si="0"/>
        <v>10000</v>
      </c>
      <c r="AE18" s="13">
        <f t="shared" si="14"/>
        <v>122.37430763260865</v>
      </c>
      <c r="AF18" s="10">
        <f t="shared" si="15"/>
        <v>0.99108027750247774</v>
      </c>
      <c r="AG18" s="10">
        <f t="shared" si="16"/>
        <v>550.03187155599608</v>
      </c>
      <c r="AH18" s="10">
        <f t="shared" si="17"/>
        <v>290000</v>
      </c>
      <c r="AI18" s="10">
        <f t="shared" si="18"/>
        <v>17839444.9950446</v>
      </c>
      <c r="AJ18" s="10">
        <f t="shared" si="19"/>
        <v>128000.00000000001</v>
      </c>
      <c r="AK18" s="10">
        <f t="shared" si="20"/>
        <v>246140900000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220000.00000000003</v>
      </c>
      <c r="T19" s="2">
        <f t="shared" si="2"/>
        <v>1800</v>
      </c>
      <c r="U19" s="2">
        <f t="shared" si="3"/>
        <v>22000</v>
      </c>
      <c r="V19" s="2">
        <f t="shared" si="4"/>
        <v>200000</v>
      </c>
      <c r="W19" s="2">
        <f t="shared" si="5"/>
        <v>20000</v>
      </c>
      <c r="X19" s="2">
        <f t="shared" si="6"/>
        <v>180000</v>
      </c>
      <c r="Y19" s="2">
        <f t="shared" si="7"/>
        <v>55.000000000000007</v>
      </c>
      <c r="Z19" s="2">
        <f t="shared" si="8"/>
        <v>450</v>
      </c>
      <c r="AA19" s="2">
        <f t="shared" si="9"/>
        <v>450</v>
      </c>
      <c r="AB19" s="2">
        <f t="shared" si="10"/>
        <v>15000</v>
      </c>
      <c r="AC19" s="2">
        <f t="shared" si="11"/>
        <v>25</v>
      </c>
      <c r="AD19" s="2">
        <f t="shared" si="0"/>
        <v>10000</v>
      </c>
      <c r="AE19" s="13">
        <f t="shared" si="14"/>
        <v>150.92852365429229</v>
      </c>
      <c r="AF19" s="10">
        <f t="shared" si="15"/>
        <v>0.99099099099099097</v>
      </c>
      <c r="AG19" s="10">
        <f t="shared" si="16"/>
        <v>450.01512792792795</v>
      </c>
      <c r="AH19" s="10">
        <f t="shared" si="17"/>
        <v>290000</v>
      </c>
      <c r="AI19" s="10">
        <f t="shared" si="18"/>
        <v>29729729.729729731</v>
      </c>
      <c r="AJ19" s="10">
        <f t="shared" si="19"/>
        <v>110000</v>
      </c>
      <c r="AK19" s="10">
        <f t="shared" si="20"/>
        <v>361922000000.00006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180000</v>
      </c>
      <c r="T20" s="2">
        <f t="shared" si="2"/>
        <v>2000</v>
      </c>
      <c r="U20" s="2">
        <f t="shared" si="3"/>
        <v>18000</v>
      </c>
      <c r="V20" s="2">
        <f t="shared" si="4"/>
        <v>220000.00000000003</v>
      </c>
      <c r="W20" s="2">
        <f t="shared" si="5"/>
        <v>22000</v>
      </c>
      <c r="X20" s="2">
        <f t="shared" si="6"/>
        <v>200000</v>
      </c>
      <c r="Y20" s="2">
        <f t="shared" si="7"/>
        <v>45</v>
      </c>
      <c r="Z20" s="2">
        <f t="shared" si="8"/>
        <v>500</v>
      </c>
      <c r="AA20" s="2">
        <f t="shared" si="9"/>
        <v>500</v>
      </c>
      <c r="AB20" s="2">
        <f t="shared" si="10"/>
        <v>5000</v>
      </c>
      <c r="AC20" s="2">
        <f t="shared" si="11"/>
        <v>37.5</v>
      </c>
      <c r="AD20" s="2">
        <f t="shared" si="0"/>
        <v>10000</v>
      </c>
      <c r="AE20" s="13">
        <f t="shared" si="14"/>
        <v>125.67535551176198</v>
      </c>
      <c r="AF20" s="10">
        <f t="shared" si="15"/>
        <v>0.98792535675082327</v>
      </c>
      <c r="AG20" s="10">
        <f t="shared" si="16"/>
        <v>500.01112916209291</v>
      </c>
      <c r="AH20" s="10">
        <f t="shared" si="17"/>
        <v>320000</v>
      </c>
      <c r="AI20" s="10">
        <f t="shared" si="18"/>
        <v>10867178.924259055</v>
      </c>
      <c r="AJ20" s="10">
        <f t="shared" si="19"/>
        <v>122000</v>
      </c>
      <c r="AK20" s="10">
        <f t="shared" si="20"/>
        <v>138509890000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34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200000</v>
      </c>
      <c r="T21" s="2">
        <f t="shared" si="2"/>
        <v>1800</v>
      </c>
      <c r="U21" s="2">
        <f t="shared" si="3"/>
        <v>22000</v>
      </c>
      <c r="V21" s="2">
        <f t="shared" si="4"/>
        <v>220000.00000000003</v>
      </c>
      <c r="W21" s="2">
        <f t="shared" si="5"/>
        <v>22000</v>
      </c>
      <c r="X21" s="2">
        <f t="shared" si="6"/>
        <v>180000</v>
      </c>
      <c r="Y21" s="2">
        <f t="shared" si="7"/>
        <v>50</v>
      </c>
      <c r="Z21" s="2">
        <f t="shared" si="8"/>
        <v>500</v>
      </c>
      <c r="AA21" s="2">
        <f t="shared" si="9"/>
        <v>450</v>
      </c>
      <c r="AB21" s="2">
        <f t="shared" si="10"/>
        <v>10000</v>
      </c>
      <c r="AC21" s="2">
        <f t="shared" si="11"/>
        <v>37.5</v>
      </c>
      <c r="AD21" s="2">
        <f t="shared" si="0"/>
        <v>10000</v>
      </c>
      <c r="AE21" s="13">
        <f t="shared" si="14"/>
        <v>136.88736455409077</v>
      </c>
      <c r="AF21" s="10">
        <f t="shared" si="15"/>
        <v>0.99108027750247774</v>
      </c>
      <c r="AG21" s="10">
        <f t="shared" si="16"/>
        <v>500.00955718533203</v>
      </c>
      <c r="AH21" s="10">
        <f t="shared" si="17"/>
        <v>310000</v>
      </c>
      <c r="AI21" s="10">
        <f t="shared" si="18"/>
        <v>17839444.9950446</v>
      </c>
      <c r="AJ21" s="10">
        <f t="shared" si="19"/>
        <v>112000</v>
      </c>
      <c r="AK21" s="10">
        <f t="shared" si="20"/>
        <v>245741100000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LOOKUP(BD36,$AY$3:$BA$3,AY4:BA4)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220000.00000000003</v>
      </c>
      <c r="T22" s="2">
        <f t="shared" si="2"/>
        <v>2000</v>
      </c>
      <c r="U22" s="2">
        <f t="shared" si="3"/>
        <v>18000</v>
      </c>
      <c r="V22" s="2">
        <f t="shared" si="4"/>
        <v>180000</v>
      </c>
      <c r="W22" s="2">
        <f t="shared" si="5"/>
        <v>18000</v>
      </c>
      <c r="X22" s="2">
        <f t="shared" si="6"/>
        <v>200000</v>
      </c>
      <c r="Y22" s="2">
        <f t="shared" si="7"/>
        <v>55.000000000000007</v>
      </c>
      <c r="Z22" s="2">
        <f t="shared" si="8"/>
        <v>550</v>
      </c>
      <c r="AA22" s="2">
        <f t="shared" si="9"/>
        <v>500</v>
      </c>
      <c r="AB22" s="2">
        <f t="shared" si="10"/>
        <v>15000</v>
      </c>
      <c r="AC22" s="2">
        <f t="shared" si="11"/>
        <v>12.5</v>
      </c>
      <c r="AD22" s="2">
        <f t="shared" si="0"/>
        <v>10000</v>
      </c>
      <c r="AE22" s="13">
        <f t="shared" si="14"/>
        <v>137.76922900724884</v>
      </c>
      <c r="AF22" s="10">
        <f t="shared" si="15"/>
        <v>0.99099099099099097</v>
      </c>
      <c r="AG22" s="10">
        <f t="shared" si="16"/>
        <v>550.03185585585584</v>
      </c>
      <c r="AH22" s="10">
        <f t="shared" si="17"/>
        <v>280000</v>
      </c>
      <c r="AI22" s="10">
        <f t="shared" si="18"/>
        <v>29729729.729729731</v>
      </c>
      <c r="AJ22" s="10">
        <f t="shared" si="19"/>
        <v>118000</v>
      </c>
      <c r="AK22" s="10">
        <f t="shared" si="20"/>
        <v>361411890000.00006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LOOKUP(BE36,$AY$3:$BA$3,AY5:BA5)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180000</v>
      </c>
      <c r="T23" s="2">
        <f t="shared" si="2"/>
        <v>2200</v>
      </c>
      <c r="U23" s="2">
        <f t="shared" si="3"/>
        <v>20000</v>
      </c>
      <c r="V23" s="2">
        <f t="shared" si="4"/>
        <v>200000</v>
      </c>
      <c r="W23" s="2">
        <f t="shared" si="5"/>
        <v>20000</v>
      </c>
      <c r="X23" s="2">
        <f t="shared" si="6"/>
        <v>220000.00000000003</v>
      </c>
      <c r="Y23" s="2">
        <f t="shared" si="7"/>
        <v>45</v>
      </c>
      <c r="Z23" s="2">
        <f t="shared" si="8"/>
        <v>450</v>
      </c>
      <c r="AA23" s="2">
        <f t="shared" si="9"/>
        <v>550</v>
      </c>
      <c r="AB23" s="2">
        <f t="shared" si="10"/>
        <v>5000</v>
      </c>
      <c r="AC23" s="2">
        <f t="shared" si="11"/>
        <v>25</v>
      </c>
      <c r="AD23" s="2">
        <f t="shared" si="0"/>
        <v>10000</v>
      </c>
      <c r="AE23" s="13">
        <f t="shared" si="14"/>
        <v>122.28745156266264</v>
      </c>
      <c r="AF23" s="10">
        <f t="shared" si="15"/>
        <v>0.98792535675082327</v>
      </c>
      <c r="AG23" s="10">
        <f t="shared" si="16"/>
        <v>450.01749374313943</v>
      </c>
      <c r="AH23" s="10">
        <f t="shared" si="17"/>
        <v>310000</v>
      </c>
      <c r="AI23" s="10">
        <f t="shared" si="18"/>
        <v>10867178.924259055</v>
      </c>
      <c r="AJ23" s="10">
        <f t="shared" si="19"/>
        <v>130000.00000000001</v>
      </c>
      <c r="AK23" s="10">
        <f t="shared" si="20"/>
        <v>139319800000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LOOKUP(BF36,$AY$3:$BA$3,AY6:BA6)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200000</v>
      </c>
      <c r="T24" s="2">
        <f t="shared" si="2"/>
        <v>2000</v>
      </c>
      <c r="U24" s="2">
        <f t="shared" si="3"/>
        <v>22000</v>
      </c>
      <c r="V24" s="2">
        <f t="shared" si="4"/>
        <v>220000.00000000003</v>
      </c>
      <c r="W24" s="2">
        <f t="shared" si="5"/>
        <v>18000</v>
      </c>
      <c r="X24" s="2">
        <f t="shared" si="6"/>
        <v>200000</v>
      </c>
      <c r="Y24" s="2">
        <f t="shared" si="7"/>
        <v>45</v>
      </c>
      <c r="Z24" s="2">
        <f t="shared" si="8"/>
        <v>450</v>
      </c>
      <c r="AA24" s="2">
        <f t="shared" si="9"/>
        <v>550</v>
      </c>
      <c r="AB24" s="2">
        <f t="shared" si="10"/>
        <v>15000</v>
      </c>
      <c r="AC24" s="2">
        <f t="shared" si="11"/>
        <v>25</v>
      </c>
      <c r="AD24" s="2">
        <f t="shared" si="0"/>
        <v>10000</v>
      </c>
      <c r="AE24" s="13">
        <f t="shared" si="14"/>
        <v>130.79275719012884</v>
      </c>
      <c r="AF24" s="10">
        <f t="shared" si="15"/>
        <v>0.99108027750247774</v>
      </c>
      <c r="AG24" s="10">
        <f t="shared" si="16"/>
        <v>450.01513577799801</v>
      </c>
      <c r="AH24" s="10">
        <f t="shared" si="17"/>
        <v>320000</v>
      </c>
      <c r="AI24" s="10">
        <f t="shared" si="18"/>
        <v>26759167.492566898</v>
      </c>
      <c r="AJ24" s="10">
        <f t="shared" si="19"/>
        <v>118000</v>
      </c>
      <c r="AK24" s="10">
        <f t="shared" si="20"/>
        <v>333429710000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LOOKUP(BG36,$AY$3:$BA$3,AY7:BA7)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220000.00000000003</v>
      </c>
      <c r="T25" s="2">
        <f t="shared" si="2"/>
        <v>2200</v>
      </c>
      <c r="U25" s="2">
        <f t="shared" si="3"/>
        <v>18000</v>
      </c>
      <c r="V25" s="2">
        <f t="shared" si="4"/>
        <v>180000</v>
      </c>
      <c r="W25" s="2">
        <f t="shared" si="5"/>
        <v>20000</v>
      </c>
      <c r="X25" s="2">
        <f t="shared" si="6"/>
        <v>220000.00000000003</v>
      </c>
      <c r="Y25" s="2">
        <f t="shared" si="7"/>
        <v>50</v>
      </c>
      <c r="Z25" s="2">
        <f t="shared" si="8"/>
        <v>500</v>
      </c>
      <c r="AA25" s="2">
        <f t="shared" si="9"/>
        <v>450</v>
      </c>
      <c r="AB25" s="2">
        <f t="shared" si="10"/>
        <v>5000</v>
      </c>
      <c r="AC25" s="2">
        <f t="shared" si="11"/>
        <v>37.5</v>
      </c>
      <c r="AD25" s="2">
        <f t="shared" si="0"/>
        <v>10000</v>
      </c>
      <c r="AE25" s="13">
        <f t="shared" si="14"/>
        <v>123.11057343352233</v>
      </c>
      <c r="AF25" s="10">
        <f t="shared" si="15"/>
        <v>0.99099099099099097</v>
      </c>
      <c r="AG25" s="10">
        <f t="shared" si="16"/>
        <v>500.01115195195194</v>
      </c>
      <c r="AH25" s="10">
        <f t="shared" si="17"/>
        <v>290000</v>
      </c>
      <c r="AI25" s="10">
        <f t="shared" si="18"/>
        <v>9909909.9099099115</v>
      </c>
      <c r="AJ25" s="10">
        <f t="shared" si="19"/>
        <v>130000.00000000001</v>
      </c>
      <c r="AK25" s="10">
        <f t="shared" si="20"/>
        <v>142721000000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LOOKUP(BH36,$AY$3:$BA$3,AY8:BA8)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180000</v>
      </c>
      <c r="T26" s="2">
        <f t="shared" si="2"/>
        <v>1800</v>
      </c>
      <c r="U26" s="2">
        <f t="shared" si="3"/>
        <v>20000</v>
      </c>
      <c r="V26" s="2">
        <f t="shared" si="4"/>
        <v>200000</v>
      </c>
      <c r="W26" s="2">
        <f t="shared" si="5"/>
        <v>22000</v>
      </c>
      <c r="X26" s="2">
        <f t="shared" si="6"/>
        <v>180000</v>
      </c>
      <c r="Y26" s="2">
        <f t="shared" si="7"/>
        <v>55.000000000000007</v>
      </c>
      <c r="Z26" s="2">
        <f t="shared" si="8"/>
        <v>550</v>
      </c>
      <c r="AA26" s="2">
        <f t="shared" si="9"/>
        <v>500</v>
      </c>
      <c r="AB26" s="2">
        <f t="shared" si="10"/>
        <v>10000</v>
      </c>
      <c r="AC26" s="2">
        <f t="shared" si="11"/>
        <v>12.5</v>
      </c>
      <c r="AD26" s="2">
        <f t="shared" si="0"/>
        <v>10000</v>
      </c>
      <c r="AE26" s="13">
        <f t="shared" si="14"/>
        <v>145.00276877568072</v>
      </c>
      <c r="AF26" s="10">
        <f t="shared" si="15"/>
        <v>0.98792535675082327</v>
      </c>
      <c r="AG26" s="10">
        <f t="shared" si="16"/>
        <v>550.03178748627886</v>
      </c>
      <c r="AH26" s="10">
        <f t="shared" si="17"/>
        <v>290000</v>
      </c>
      <c r="AI26" s="10">
        <f t="shared" si="18"/>
        <v>21734357.848518111</v>
      </c>
      <c r="AJ26" s="10">
        <f t="shared" si="19"/>
        <v>112000</v>
      </c>
      <c r="AK26" s="10">
        <f t="shared" si="20"/>
        <v>253602110000.00003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LOOKUP(BI36,$AY$3:$BA$3,AY9:BA9)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220000.00000000003</v>
      </c>
      <c r="T27" s="2">
        <f t="shared" si="2"/>
        <v>2000</v>
      </c>
      <c r="U27" s="2">
        <f t="shared" si="3"/>
        <v>18000</v>
      </c>
      <c r="V27" s="2">
        <f t="shared" si="4"/>
        <v>200000</v>
      </c>
      <c r="W27" s="2">
        <f t="shared" si="5"/>
        <v>22000</v>
      </c>
      <c r="X27" s="2">
        <f t="shared" si="6"/>
        <v>220000.00000000003</v>
      </c>
      <c r="Y27" s="2">
        <f t="shared" si="7"/>
        <v>45</v>
      </c>
      <c r="Z27" s="2">
        <f t="shared" si="8"/>
        <v>550</v>
      </c>
      <c r="AA27" s="2">
        <f t="shared" si="9"/>
        <v>450</v>
      </c>
      <c r="AB27" s="2">
        <f t="shared" si="10"/>
        <v>10000</v>
      </c>
      <c r="AC27" s="2">
        <f t="shared" si="11"/>
        <v>25</v>
      </c>
      <c r="AD27" s="2">
        <f t="shared" si="0"/>
        <v>15000</v>
      </c>
      <c r="AE27" s="13">
        <f t="shared" si="14"/>
        <v>116.0183114063763</v>
      </c>
      <c r="AF27" s="10">
        <f t="shared" si="15"/>
        <v>0.99188458070333629</v>
      </c>
      <c r="AG27" s="10">
        <f t="shared" si="16"/>
        <v>550.01009437932066</v>
      </c>
      <c r="AH27" s="10">
        <f t="shared" si="17"/>
        <v>310000</v>
      </c>
      <c r="AI27" s="10">
        <f t="shared" si="18"/>
        <v>17853922.452660054</v>
      </c>
      <c r="AJ27" s="10">
        <f t="shared" si="19"/>
        <v>132000</v>
      </c>
      <c r="AK27" s="10">
        <f t="shared" si="20"/>
        <v>239839890000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LOOKUP(BJ36,$AY$3:$BA$3,AY10:BA10)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180000</v>
      </c>
      <c r="T28" s="2">
        <f t="shared" si="2"/>
        <v>2200</v>
      </c>
      <c r="U28" s="2">
        <f t="shared" si="3"/>
        <v>20000</v>
      </c>
      <c r="V28" s="2">
        <f t="shared" si="4"/>
        <v>220000.00000000003</v>
      </c>
      <c r="W28" s="2">
        <f t="shared" si="5"/>
        <v>18000</v>
      </c>
      <c r="X28" s="2">
        <f t="shared" si="6"/>
        <v>180000</v>
      </c>
      <c r="Y28" s="2">
        <f t="shared" si="7"/>
        <v>50</v>
      </c>
      <c r="Z28" s="2">
        <f t="shared" si="8"/>
        <v>450</v>
      </c>
      <c r="AA28" s="2">
        <f t="shared" si="9"/>
        <v>500</v>
      </c>
      <c r="AB28" s="2">
        <f t="shared" si="10"/>
        <v>15000</v>
      </c>
      <c r="AC28" s="2">
        <f t="shared" si="11"/>
        <v>37.5</v>
      </c>
      <c r="AD28" s="2">
        <f t="shared" si="0"/>
        <v>15000</v>
      </c>
      <c r="AE28" s="13">
        <f t="shared" si="14"/>
        <v>147.64409533754076</v>
      </c>
      <c r="AF28" s="10">
        <f t="shared" si="15"/>
        <v>0.98901098901098905</v>
      </c>
      <c r="AG28" s="10">
        <f t="shared" si="16"/>
        <v>450.00742759462759</v>
      </c>
      <c r="AH28" s="10">
        <f t="shared" si="17"/>
        <v>310000</v>
      </c>
      <c r="AI28" s="10">
        <f t="shared" si="18"/>
        <v>29670329.670329671</v>
      </c>
      <c r="AJ28" s="10">
        <f t="shared" si="19"/>
        <v>108000</v>
      </c>
      <c r="AK28" s="10">
        <f t="shared" si="20"/>
        <v>347000900000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LOOKUP(BK36,$AY$3:$BA$3,AY11:BA11)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200000</v>
      </c>
      <c r="T29" s="2">
        <f t="shared" si="2"/>
        <v>1800</v>
      </c>
      <c r="U29" s="2">
        <f t="shared" si="3"/>
        <v>22000</v>
      </c>
      <c r="V29" s="2">
        <f t="shared" si="4"/>
        <v>180000</v>
      </c>
      <c r="W29" s="2">
        <f t="shared" si="5"/>
        <v>20000</v>
      </c>
      <c r="X29" s="2">
        <f t="shared" si="6"/>
        <v>200000</v>
      </c>
      <c r="Y29" s="2">
        <f t="shared" si="7"/>
        <v>55.000000000000007</v>
      </c>
      <c r="Z29" s="2">
        <f t="shared" si="8"/>
        <v>500</v>
      </c>
      <c r="AA29" s="2">
        <f t="shared" si="9"/>
        <v>550</v>
      </c>
      <c r="AB29" s="2">
        <f t="shared" si="10"/>
        <v>5000</v>
      </c>
      <c r="AC29" s="2">
        <f t="shared" si="11"/>
        <v>12.5</v>
      </c>
      <c r="AD29" s="2">
        <f t="shared" si="0"/>
        <v>15000</v>
      </c>
      <c r="AE29" s="13">
        <f t="shared" si="14"/>
        <v>137.26305762030091</v>
      </c>
      <c r="AF29" s="10">
        <f t="shared" si="15"/>
        <v>0.98911968348170132</v>
      </c>
      <c r="AG29" s="10">
        <f t="shared" si="16"/>
        <v>500.02120567095284</v>
      </c>
      <c r="AH29" s="10">
        <f t="shared" si="17"/>
        <v>280000</v>
      </c>
      <c r="AI29" s="10">
        <f t="shared" si="18"/>
        <v>10880316.518298713</v>
      </c>
      <c r="AJ29" s="10">
        <f t="shared" si="19"/>
        <v>120000</v>
      </c>
      <c r="AK29" s="10">
        <f t="shared" si="20"/>
        <v>143622000000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LOOKUP(BL36,$AY$3:$BA$3,AY12:BA12)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220000.00000000003</v>
      </c>
      <c r="T30" s="2">
        <f t="shared" si="2"/>
        <v>2000</v>
      </c>
      <c r="U30" s="2">
        <f t="shared" si="3"/>
        <v>20000</v>
      </c>
      <c r="V30" s="2">
        <f t="shared" si="4"/>
        <v>200000</v>
      </c>
      <c r="W30" s="2">
        <f t="shared" si="5"/>
        <v>18000</v>
      </c>
      <c r="X30" s="2">
        <f t="shared" si="6"/>
        <v>180000</v>
      </c>
      <c r="Y30" s="2">
        <f t="shared" si="7"/>
        <v>55.000000000000007</v>
      </c>
      <c r="Z30" s="2">
        <f t="shared" si="8"/>
        <v>500</v>
      </c>
      <c r="AA30" s="2">
        <f t="shared" si="9"/>
        <v>550</v>
      </c>
      <c r="AB30" s="2">
        <f t="shared" si="10"/>
        <v>5000</v>
      </c>
      <c r="AC30" s="2">
        <f t="shared" si="11"/>
        <v>37.5</v>
      </c>
      <c r="AD30" s="2">
        <f t="shared" si="0"/>
        <v>15000</v>
      </c>
      <c r="AE30" s="13">
        <f t="shared" si="14"/>
        <v>139.48750787237694</v>
      </c>
      <c r="AF30" s="10">
        <f t="shared" si="15"/>
        <v>0.99188458070333629</v>
      </c>
      <c r="AG30" s="10">
        <f t="shared" si="16"/>
        <v>500.00672958621379</v>
      </c>
      <c r="AH30" s="10">
        <f t="shared" si="17"/>
        <v>290000</v>
      </c>
      <c r="AI30" s="10">
        <f t="shared" si="18"/>
        <v>8926961.226330027</v>
      </c>
      <c r="AJ30" s="10">
        <f t="shared" si="19"/>
        <v>108000</v>
      </c>
      <c r="AK30" s="10">
        <f t="shared" si="20"/>
        <v>140791890000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LOOKUP(BM36,$AY$3:$BA$3,AY13:BA13)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180000</v>
      </c>
      <c r="T31" s="2">
        <f t="shared" si="2"/>
        <v>2200</v>
      </c>
      <c r="U31" s="2">
        <f t="shared" si="3"/>
        <v>22000</v>
      </c>
      <c r="V31" s="2">
        <f t="shared" si="4"/>
        <v>220000.00000000003</v>
      </c>
      <c r="W31" s="2">
        <f t="shared" si="5"/>
        <v>20000</v>
      </c>
      <c r="X31" s="2">
        <f t="shared" si="6"/>
        <v>200000</v>
      </c>
      <c r="Y31" s="2">
        <f t="shared" si="7"/>
        <v>45</v>
      </c>
      <c r="Z31" s="2">
        <f t="shared" si="8"/>
        <v>550</v>
      </c>
      <c r="AA31" s="2">
        <f t="shared" si="9"/>
        <v>450</v>
      </c>
      <c r="AB31" s="2">
        <f t="shared" si="10"/>
        <v>10000</v>
      </c>
      <c r="AC31" s="2">
        <f t="shared" si="11"/>
        <v>12.5</v>
      </c>
      <c r="AD31" s="2">
        <f t="shared" si="0"/>
        <v>15000</v>
      </c>
      <c r="AE31" s="13">
        <f t="shared" si="14"/>
        <v>125.74487674590092</v>
      </c>
      <c r="AF31" s="10">
        <f t="shared" si="15"/>
        <v>0.98901098901098905</v>
      </c>
      <c r="AG31" s="10">
        <f t="shared" si="16"/>
        <v>550.02228278388282</v>
      </c>
      <c r="AH31" s="10">
        <f t="shared" si="17"/>
        <v>320000</v>
      </c>
      <c r="AI31" s="10">
        <f t="shared" si="18"/>
        <v>19780219.780219778</v>
      </c>
      <c r="AJ31" s="10">
        <f t="shared" si="19"/>
        <v>120000</v>
      </c>
      <c r="AK31" s="10">
        <f t="shared" si="20"/>
        <v>236419800000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LOOKUP(BN36,$AY$3:$BA$3,AY14:BA14)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28">
        <v>2</v>
      </c>
      <c r="BE31" s="28">
        <v>1</v>
      </c>
      <c r="BF31" s="28">
        <v>3</v>
      </c>
      <c r="BG31" s="28">
        <v>3</v>
      </c>
      <c r="BH31" s="28">
        <v>3</v>
      </c>
      <c r="BI31" s="28">
        <v>2</v>
      </c>
      <c r="BJ31" s="28">
        <v>2</v>
      </c>
      <c r="BK31" s="28">
        <v>1</v>
      </c>
      <c r="BL31" s="28">
        <v>3</v>
      </c>
      <c r="BM31" s="28">
        <v>1</v>
      </c>
      <c r="BN31" s="28">
        <v>2</v>
      </c>
      <c r="BO31" s="28">
        <v>1</v>
      </c>
      <c r="BP31" s="28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200000</v>
      </c>
      <c r="T32" s="2">
        <f t="shared" si="2"/>
        <v>1800</v>
      </c>
      <c r="U32" s="2">
        <f t="shared" si="3"/>
        <v>18000</v>
      </c>
      <c r="V32" s="2">
        <f t="shared" si="4"/>
        <v>180000</v>
      </c>
      <c r="W32" s="2">
        <f t="shared" si="5"/>
        <v>22000</v>
      </c>
      <c r="X32" s="2">
        <f t="shared" si="6"/>
        <v>220000.00000000003</v>
      </c>
      <c r="Y32" s="2">
        <f t="shared" si="7"/>
        <v>50</v>
      </c>
      <c r="Z32" s="2">
        <f t="shared" si="8"/>
        <v>450</v>
      </c>
      <c r="AA32" s="2">
        <f t="shared" si="9"/>
        <v>500</v>
      </c>
      <c r="AB32" s="2">
        <f t="shared" si="10"/>
        <v>15000</v>
      </c>
      <c r="AC32" s="2">
        <f t="shared" si="11"/>
        <v>25</v>
      </c>
      <c r="AD32" s="2">
        <f t="shared" si="0"/>
        <v>15000</v>
      </c>
      <c r="AE32" s="13">
        <f t="shared" si="14"/>
        <v>131.45574186144228</v>
      </c>
      <c r="AF32" s="10">
        <f t="shared" si="15"/>
        <v>0.98911968348170132</v>
      </c>
      <c r="AG32" s="10">
        <f t="shared" si="16"/>
        <v>450.01060283547645</v>
      </c>
      <c r="AH32" s="10">
        <f t="shared" si="17"/>
        <v>290000</v>
      </c>
      <c r="AI32" s="10">
        <f t="shared" si="18"/>
        <v>32640949.554896142</v>
      </c>
      <c r="AJ32" s="10">
        <f t="shared" si="19"/>
        <v>132000</v>
      </c>
      <c r="AK32" s="10">
        <f t="shared" si="20"/>
        <v>354801100000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LOOKUP(BO36,$AY$3:$BA$3,AY15:BA15)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28">
        <v>3</v>
      </c>
      <c r="BE32" s="28">
        <v>2</v>
      </c>
      <c r="BF32" s="28">
        <v>1</v>
      </c>
      <c r="BG32" s="28">
        <v>1</v>
      </c>
      <c r="BH32" s="28">
        <v>1</v>
      </c>
      <c r="BI32" s="28">
        <v>3</v>
      </c>
      <c r="BJ32" s="28">
        <v>3</v>
      </c>
      <c r="BK32" s="28">
        <v>2</v>
      </c>
      <c r="BL32" s="28">
        <v>1</v>
      </c>
      <c r="BM32" s="28">
        <v>2</v>
      </c>
      <c r="BN32" s="28">
        <v>3</v>
      </c>
      <c r="BO32" s="28">
        <v>2</v>
      </c>
      <c r="BP32" s="28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220000.00000000003</v>
      </c>
      <c r="T33" s="2">
        <f t="shared" si="2"/>
        <v>2200</v>
      </c>
      <c r="U33" s="2">
        <f t="shared" si="3"/>
        <v>22000</v>
      </c>
      <c r="V33" s="2">
        <f t="shared" si="4"/>
        <v>200000</v>
      </c>
      <c r="W33" s="2">
        <f t="shared" si="5"/>
        <v>22000</v>
      </c>
      <c r="X33" s="2">
        <f t="shared" si="6"/>
        <v>200000</v>
      </c>
      <c r="Y33" s="2">
        <f t="shared" si="7"/>
        <v>50</v>
      </c>
      <c r="Z33" s="2">
        <f t="shared" si="8"/>
        <v>450</v>
      </c>
      <c r="AA33" s="2">
        <f t="shared" si="9"/>
        <v>500</v>
      </c>
      <c r="AB33" s="2">
        <f t="shared" si="10"/>
        <v>5000</v>
      </c>
      <c r="AC33" s="2">
        <f t="shared" si="11"/>
        <v>12.5</v>
      </c>
      <c r="AD33" s="2">
        <f t="shared" si="0"/>
        <v>15000</v>
      </c>
      <c r="AE33" s="13">
        <f t="shared" si="14"/>
        <v>128.72895170236112</v>
      </c>
      <c r="AF33" s="10">
        <f t="shared" si="15"/>
        <v>0.99188458070333629</v>
      </c>
      <c r="AG33" s="10">
        <f t="shared" si="16"/>
        <v>450.02125542530808</v>
      </c>
      <c r="AH33" s="10">
        <f t="shared" si="17"/>
        <v>300000</v>
      </c>
      <c r="AI33" s="10">
        <f t="shared" si="18"/>
        <v>8926961.226330027</v>
      </c>
      <c r="AJ33" s="10">
        <f t="shared" si="19"/>
        <v>122000</v>
      </c>
      <c r="AK33" s="10">
        <f t="shared" si="20"/>
        <v>142121100000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LOOKUP(BP36,$AY$3:$BA$3,AY16:BA16)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28">
        <v>1</v>
      </c>
      <c r="BE33" s="28">
        <v>3</v>
      </c>
      <c r="BF33" s="28">
        <v>3</v>
      </c>
      <c r="BG33" s="28">
        <v>3</v>
      </c>
      <c r="BH33" s="28">
        <v>2</v>
      </c>
      <c r="BI33" s="28">
        <v>3</v>
      </c>
      <c r="BJ33" s="28">
        <v>2</v>
      </c>
      <c r="BK33" s="28">
        <v>2</v>
      </c>
      <c r="BL33" s="28">
        <v>1</v>
      </c>
      <c r="BM33" s="28">
        <v>2</v>
      </c>
      <c r="BN33" s="28">
        <v>1</v>
      </c>
      <c r="BO33" s="28">
        <v>1</v>
      </c>
      <c r="BP33" s="28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180000</v>
      </c>
      <c r="T34" s="2">
        <f t="shared" si="2"/>
        <v>1800</v>
      </c>
      <c r="U34" s="2">
        <f t="shared" si="3"/>
        <v>18000</v>
      </c>
      <c r="V34" s="2">
        <f t="shared" si="4"/>
        <v>220000.00000000003</v>
      </c>
      <c r="W34" s="2">
        <f t="shared" si="5"/>
        <v>18000</v>
      </c>
      <c r="X34" s="2">
        <f t="shared" si="6"/>
        <v>220000.00000000003</v>
      </c>
      <c r="Y34" s="2">
        <f t="shared" si="7"/>
        <v>55.000000000000007</v>
      </c>
      <c r="Z34" s="2">
        <f t="shared" si="8"/>
        <v>500</v>
      </c>
      <c r="AA34" s="2">
        <f t="shared" si="9"/>
        <v>550</v>
      </c>
      <c r="AB34" s="2">
        <f t="shared" si="10"/>
        <v>10000</v>
      </c>
      <c r="AC34" s="2">
        <f t="shared" si="11"/>
        <v>25</v>
      </c>
      <c r="AD34" s="2">
        <f t="shared" si="0"/>
        <v>15000</v>
      </c>
      <c r="AE34" s="13">
        <f t="shared" si="14"/>
        <v>144.12989244120516</v>
      </c>
      <c r="AF34" s="10">
        <f t="shared" si="15"/>
        <v>0.98901098901098905</v>
      </c>
      <c r="AG34" s="10">
        <f t="shared" si="16"/>
        <v>500.01007472527471</v>
      </c>
      <c r="AH34" s="10">
        <f t="shared" si="17"/>
        <v>330000.00000000006</v>
      </c>
      <c r="AI34" s="10">
        <f t="shared" si="18"/>
        <v>19780219.780219778</v>
      </c>
      <c r="AJ34" s="10">
        <f t="shared" si="19"/>
        <v>128000.00000000001</v>
      </c>
      <c r="AK34" s="10">
        <f t="shared" si="20"/>
        <v>294165190000.00012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28">
        <v>2</v>
      </c>
      <c r="BE34" s="28">
        <v>1</v>
      </c>
      <c r="BF34" s="28">
        <v>1</v>
      </c>
      <c r="BG34" s="28">
        <v>1</v>
      </c>
      <c r="BH34" s="28">
        <v>3</v>
      </c>
      <c r="BI34" s="28">
        <v>1</v>
      </c>
      <c r="BJ34" s="28">
        <v>3</v>
      </c>
      <c r="BK34" s="28">
        <v>3</v>
      </c>
      <c r="BL34" s="28">
        <v>2</v>
      </c>
      <c r="BM34" s="28">
        <v>3</v>
      </c>
      <c r="BN34" s="28">
        <v>2</v>
      </c>
      <c r="BO34" s="28">
        <v>2</v>
      </c>
      <c r="BP34" s="28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200000</v>
      </c>
      <c r="T35" s="2">
        <f t="shared" si="2"/>
        <v>2000</v>
      </c>
      <c r="U35" s="2">
        <f t="shared" si="3"/>
        <v>20000</v>
      </c>
      <c r="V35" s="2">
        <f t="shared" si="4"/>
        <v>180000</v>
      </c>
      <c r="W35" s="2">
        <f t="shared" si="5"/>
        <v>20000</v>
      </c>
      <c r="X35" s="2">
        <f t="shared" si="6"/>
        <v>180000</v>
      </c>
      <c r="Y35" s="2">
        <f t="shared" si="7"/>
        <v>45</v>
      </c>
      <c r="Z35" s="2">
        <f t="shared" si="8"/>
        <v>550</v>
      </c>
      <c r="AA35" s="2">
        <f t="shared" si="9"/>
        <v>450</v>
      </c>
      <c r="AB35" s="2">
        <f t="shared" si="10"/>
        <v>15000</v>
      </c>
      <c r="AC35" s="2">
        <f t="shared" si="11"/>
        <v>37.5</v>
      </c>
      <c r="AD35" s="2">
        <f t="shared" si="0"/>
        <v>15000</v>
      </c>
      <c r="AE35" s="13">
        <f t="shared" si="14"/>
        <v>124.78702219837493</v>
      </c>
      <c r="AF35" s="10">
        <f t="shared" si="15"/>
        <v>0.98911968348170132</v>
      </c>
      <c r="AG35" s="10">
        <f t="shared" si="16"/>
        <v>550.00742411253987</v>
      </c>
      <c r="AH35" s="10">
        <f t="shared" si="17"/>
        <v>270000</v>
      </c>
      <c r="AI35" s="10">
        <f t="shared" si="18"/>
        <v>32640949.554896142</v>
      </c>
      <c r="AJ35" s="10">
        <f t="shared" si="19"/>
        <v>110000</v>
      </c>
      <c r="AK35" s="10">
        <f t="shared" si="20"/>
        <v>286217100000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28">
        <v>3</v>
      </c>
      <c r="BE35" s="28">
        <v>2</v>
      </c>
      <c r="BF35" s="28">
        <v>2</v>
      </c>
      <c r="BG35" s="28">
        <v>2</v>
      </c>
      <c r="BH35" s="28">
        <v>1</v>
      </c>
      <c r="BI35" s="28">
        <v>2</v>
      </c>
      <c r="BJ35" s="28">
        <v>1</v>
      </c>
      <c r="BK35" s="28">
        <v>1</v>
      </c>
      <c r="BL35" s="28">
        <v>3</v>
      </c>
      <c r="BM35" s="28">
        <v>1</v>
      </c>
      <c r="BN35" s="28">
        <v>3</v>
      </c>
      <c r="BO35" s="28">
        <v>3</v>
      </c>
      <c r="BP35" s="28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220000.00000000003</v>
      </c>
      <c r="T36" s="2">
        <f t="shared" si="2"/>
        <v>1800</v>
      </c>
      <c r="U36" s="2">
        <f t="shared" si="3"/>
        <v>20000</v>
      </c>
      <c r="V36" s="2">
        <f t="shared" si="4"/>
        <v>220000.00000000003</v>
      </c>
      <c r="W36" s="2">
        <f t="shared" si="5"/>
        <v>20000</v>
      </c>
      <c r="X36" s="2">
        <f t="shared" si="6"/>
        <v>220000.00000000003</v>
      </c>
      <c r="Y36" s="2">
        <f t="shared" si="7"/>
        <v>45</v>
      </c>
      <c r="Z36" s="2">
        <f t="shared" si="8"/>
        <v>500</v>
      </c>
      <c r="AA36" s="2">
        <f t="shared" si="9"/>
        <v>500</v>
      </c>
      <c r="AB36" s="2">
        <f t="shared" si="10"/>
        <v>15000</v>
      </c>
      <c r="AC36" s="2">
        <f t="shared" si="11"/>
        <v>12.5</v>
      </c>
      <c r="AD36" s="2">
        <f t="shared" si="0"/>
        <v>15000</v>
      </c>
      <c r="AE36" s="13">
        <f t="shared" si="14"/>
        <v>123.91525638486742</v>
      </c>
      <c r="AF36" s="10">
        <f t="shared" si="15"/>
        <v>0.99188458070333629</v>
      </c>
      <c r="AG36" s="10">
        <f t="shared" si="16"/>
        <v>500.01912209197474</v>
      </c>
      <c r="AH36" s="10">
        <f t="shared" si="17"/>
        <v>330000.00000000006</v>
      </c>
      <c r="AI36" s="10">
        <f t="shared" si="18"/>
        <v>26780883.678990081</v>
      </c>
      <c r="AJ36" s="10">
        <f t="shared" si="19"/>
        <v>130000.00000000001</v>
      </c>
      <c r="AK36" s="10">
        <f t="shared" si="20"/>
        <v>353420700000.00006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27">
        <v>34</v>
      </c>
      <c r="BD36" s="27">
        <v>1</v>
      </c>
      <c r="BE36" s="27">
        <v>3</v>
      </c>
      <c r="BF36" s="27">
        <v>1</v>
      </c>
      <c r="BG36" s="27">
        <v>2</v>
      </c>
      <c r="BH36" s="27">
        <v>3</v>
      </c>
      <c r="BI36" s="27">
        <v>2</v>
      </c>
      <c r="BJ36" s="27">
        <v>3</v>
      </c>
      <c r="BK36" s="27">
        <v>1</v>
      </c>
      <c r="BL36" s="27">
        <v>2</v>
      </c>
      <c r="BM36" s="27">
        <v>2</v>
      </c>
      <c r="BN36" s="27">
        <v>3</v>
      </c>
      <c r="BO36" s="27">
        <v>1</v>
      </c>
      <c r="BP36" s="27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180000</v>
      </c>
      <c r="T37" s="2">
        <f t="shared" si="2"/>
        <v>2000</v>
      </c>
      <c r="U37" s="2">
        <f t="shared" si="3"/>
        <v>22000</v>
      </c>
      <c r="V37" s="2">
        <f t="shared" si="4"/>
        <v>180000</v>
      </c>
      <c r="W37" s="2">
        <f t="shared" si="5"/>
        <v>22000</v>
      </c>
      <c r="X37" s="2">
        <f t="shared" si="6"/>
        <v>180000</v>
      </c>
      <c r="Y37" s="2">
        <f t="shared" si="7"/>
        <v>50</v>
      </c>
      <c r="Z37" s="2">
        <f t="shared" si="8"/>
        <v>550</v>
      </c>
      <c r="AA37" s="2">
        <f t="shared" si="9"/>
        <v>550</v>
      </c>
      <c r="AB37" s="2">
        <f t="shared" si="10"/>
        <v>5000</v>
      </c>
      <c r="AC37" s="2">
        <f t="shared" si="11"/>
        <v>25</v>
      </c>
      <c r="AD37" s="2">
        <f t="shared" si="0"/>
        <v>15000</v>
      </c>
      <c r="AE37" s="13">
        <f t="shared" si="14"/>
        <v>125.47954456890405</v>
      </c>
      <c r="AF37" s="10">
        <f t="shared" si="15"/>
        <v>0.98901098901098905</v>
      </c>
      <c r="AG37" s="10">
        <f t="shared" si="16"/>
        <v>550.01060805860811</v>
      </c>
      <c r="AH37" s="10">
        <f t="shared" si="17"/>
        <v>270000</v>
      </c>
      <c r="AI37" s="10">
        <f t="shared" si="18"/>
        <v>9890109.8901098892</v>
      </c>
      <c r="AJ37" s="10">
        <f t="shared" si="19"/>
        <v>112000</v>
      </c>
      <c r="AK37" s="10">
        <f t="shared" si="20"/>
        <v>125759100000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200000</v>
      </c>
      <c r="T38" s="2">
        <f t="shared" si="2"/>
        <v>2200</v>
      </c>
      <c r="U38" s="2">
        <f t="shared" si="3"/>
        <v>18000</v>
      </c>
      <c r="V38" s="2">
        <f t="shared" si="4"/>
        <v>200000</v>
      </c>
      <c r="W38" s="2">
        <f t="shared" si="5"/>
        <v>18000</v>
      </c>
      <c r="X38" s="2">
        <f t="shared" si="6"/>
        <v>200000</v>
      </c>
      <c r="Y38" s="2">
        <f t="shared" si="7"/>
        <v>55.000000000000007</v>
      </c>
      <c r="Z38" s="2">
        <f t="shared" si="8"/>
        <v>450</v>
      </c>
      <c r="AA38" s="2">
        <f t="shared" si="9"/>
        <v>450</v>
      </c>
      <c r="AB38" s="2">
        <f t="shared" si="10"/>
        <v>10000</v>
      </c>
      <c r="AC38" s="2">
        <f t="shared" si="11"/>
        <v>37.5</v>
      </c>
      <c r="AD38" s="2">
        <f t="shared" si="0"/>
        <v>15000</v>
      </c>
      <c r="AE38" s="13">
        <f t="shared" si="14"/>
        <v>149.69779526114559</v>
      </c>
      <c r="AF38" s="10">
        <f t="shared" si="15"/>
        <v>0.98911968348170132</v>
      </c>
      <c r="AG38" s="10">
        <f t="shared" si="16"/>
        <v>450.0077796680954</v>
      </c>
      <c r="AH38" s="10">
        <f t="shared" si="17"/>
        <v>300000</v>
      </c>
      <c r="AI38" s="10">
        <f t="shared" si="18"/>
        <v>21760633.036597427</v>
      </c>
      <c r="AJ38" s="10">
        <f t="shared" si="19"/>
        <v>118000</v>
      </c>
      <c r="AK38" s="10">
        <f t="shared" si="20"/>
        <v>265322990000.00003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132.70552950192948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P42"/>
  <sheetViews>
    <sheetView topLeftCell="AB1" zoomScale="70" zoomScaleNormal="7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</v>
      </c>
      <c r="T3" s="2">
        <f>LOOKUP(D3,$AY$20:$BA$20,$AY$23:$BA$23)</f>
        <v>18000</v>
      </c>
      <c r="U3" s="2">
        <f>LOOKUP(E3,$AY$20:$BA$20,$AY$24:$BA$24)</f>
        <v>180000</v>
      </c>
      <c r="V3" s="2">
        <f>LOOKUP(F3,$AY$20:$BA$20,$AY$25:$BA$25)</f>
        <v>1800</v>
      </c>
      <c r="W3" s="2">
        <f>LOOKUP(G3,$AY$20:$BA$20,$AY$26:$BA$26)</f>
        <v>180000</v>
      </c>
      <c r="X3" s="2">
        <f>LOOKUP(H3,$AY$20:$BA$20,$AY$27:$BA$27)</f>
        <v>1800</v>
      </c>
      <c r="Y3" s="2">
        <f>LOOKUP(I3,$AY$20:$BA$20,$AY$28:$BA$28)</f>
        <v>450</v>
      </c>
      <c r="Z3" s="2">
        <f>LOOKUP(J3,$AY$20:$BA$20,$AY$29:$BA$29)</f>
        <v>4500</v>
      </c>
      <c r="AA3" s="2">
        <f>LOOKUP(K3,$AY$20:$BA$20,$AY$30:$BA$30)</f>
        <v>4500</v>
      </c>
      <c r="AB3" s="2">
        <f>LOOKUP(L3,$AY$20:$BA$20,$AY$31:$BA$31)</f>
        <v>12.5</v>
      </c>
      <c r="AC3" s="2">
        <f>LOOKUP(M3,$AY$20:$BA$20,$AY$32:$BA$32)</f>
        <v>250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38.31668852043876</v>
      </c>
      <c r="AF3" s="10">
        <f>S3/(R3+S3)</f>
        <v>9.0909090909090912E-2</v>
      </c>
      <c r="AG3" s="10">
        <f>(((R3*S3)/(R3+S3)+T3)/AC3/AD3)+Z3</f>
        <v>4500.0157090909088</v>
      </c>
      <c r="AH3" s="10">
        <f>V3+X3*0.5</f>
        <v>2700</v>
      </c>
      <c r="AI3" s="10">
        <f>(R3*S3)*AB3/(R3+S3)</f>
        <v>20454.545454545456</v>
      </c>
      <c r="AJ3" s="10">
        <f>W3+X3*0.5</f>
        <v>180900</v>
      </c>
      <c r="AK3" s="10">
        <f>(AH3+AJ3)*(1+AB3)*Y3+AH3*AJ3</f>
        <v>1603800000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</v>
      </c>
      <c r="Y4" s="2">
        <f t="shared" ref="Y4:Y38" si="7">LOOKUP(I4,$AY$20:$BA$20,$AY$28:$BA$28)</f>
        <v>500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500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45.104539708954974</v>
      </c>
      <c r="AF4" s="10">
        <f>S4/(R4+S4)</f>
        <v>9.0909090909090912E-2</v>
      </c>
      <c r="AG4" s="10">
        <f>(((R4*S4)/(R4+S4)+T4)/AC4/AD4)+Z4</f>
        <v>5000.0087272727269</v>
      </c>
      <c r="AH4" s="10">
        <f>V4+X4*0.5</f>
        <v>3000</v>
      </c>
      <c r="AI4" s="10">
        <f>(R4*S4)*AB4/(R4+S4)</f>
        <v>45454.545454545456</v>
      </c>
      <c r="AJ4" s="10">
        <f>W4+X4*0.5</f>
        <v>201000</v>
      </c>
      <c r="AK4" s="10">
        <f>(AH4+AJ4)*(1+AB4)*Y4+AH4*AJ4</f>
        <v>3255000000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69547.946671829326</v>
      </c>
      <c r="AQ4" s="22">
        <f>AP4/AO4</f>
        <v>69547.946671829326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29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</v>
      </c>
      <c r="T5" s="2">
        <f t="shared" si="2"/>
        <v>22000</v>
      </c>
      <c r="U5" s="2">
        <f t="shared" si="3"/>
        <v>220000.00000000003</v>
      </c>
      <c r="V5" s="2">
        <f t="shared" si="4"/>
        <v>2200</v>
      </c>
      <c r="W5" s="2">
        <f t="shared" si="5"/>
        <v>220000.00000000003</v>
      </c>
      <c r="X5" s="2">
        <f t="shared" si="6"/>
        <v>2200</v>
      </c>
      <c r="Y5" s="2">
        <f t="shared" si="7"/>
        <v>550</v>
      </c>
      <c r="Z5" s="2">
        <f t="shared" si="8"/>
        <v>5500</v>
      </c>
      <c r="AA5" s="2">
        <f t="shared" si="9"/>
        <v>5500</v>
      </c>
      <c r="AB5" s="2">
        <f t="shared" si="10"/>
        <v>37.5</v>
      </c>
      <c r="AC5" s="2">
        <f t="shared" si="11"/>
        <v>750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48.235294263887589</v>
      </c>
      <c r="AF5" s="10">
        <f t="shared" ref="AF5:AF38" si="15">S5/(R5+S5)</f>
        <v>9.0909090909090912E-2</v>
      </c>
      <c r="AG5" s="10">
        <f t="shared" ref="AG5:AG38" si="16">(((R5*S5)/(R5+S5)+T5)/AC5/AD5)+Z5</f>
        <v>5500.0064000000002</v>
      </c>
      <c r="AH5" s="10">
        <f t="shared" ref="AH5:AH38" si="17">V5+X5*0.5</f>
        <v>3300</v>
      </c>
      <c r="AI5" s="10">
        <f t="shared" ref="AI5:AI38" si="18">(R5*S5)*AB5/(R5+S5)</f>
        <v>75000</v>
      </c>
      <c r="AJ5" s="10">
        <f t="shared" ref="AJ5:AJ38" si="19">W5+X5*0.5</f>
        <v>221100.00000000003</v>
      </c>
      <c r="AK5" s="10">
        <f t="shared" ref="AK5:AK38" si="20">(AH5+AJ5)*(1+AB5)*Y5+AH5*AJ5</f>
        <v>5481300000.000001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1206.4303880955267</v>
      </c>
      <c r="AQ5" s="25">
        <f>AP5/AO5</f>
        <v>34.469439659872194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29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</v>
      </c>
      <c r="T6" s="2">
        <f t="shared" si="2"/>
        <v>18000</v>
      </c>
      <c r="U6" s="2">
        <f t="shared" si="3"/>
        <v>180000</v>
      </c>
      <c r="V6" s="2">
        <f t="shared" si="4"/>
        <v>2000</v>
      </c>
      <c r="W6" s="2">
        <f t="shared" si="5"/>
        <v>200000</v>
      </c>
      <c r="X6" s="2">
        <f t="shared" si="6"/>
        <v>2000</v>
      </c>
      <c r="Y6" s="2">
        <f t="shared" si="7"/>
        <v>500</v>
      </c>
      <c r="Z6" s="2">
        <f t="shared" si="8"/>
        <v>5500</v>
      </c>
      <c r="AA6" s="2">
        <f t="shared" si="9"/>
        <v>5500</v>
      </c>
      <c r="AB6" s="2">
        <f t="shared" si="10"/>
        <v>37.5</v>
      </c>
      <c r="AC6" s="2">
        <f t="shared" si="11"/>
        <v>750</v>
      </c>
      <c r="AD6" s="2">
        <f t="shared" si="0"/>
        <v>5000</v>
      </c>
      <c r="AE6" s="13">
        <f t="shared" si="14"/>
        <v>40.49613101081701</v>
      </c>
      <c r="AF6" s="10">
        <f t="shared" si="15"/>
        <v>9.0909090909090912E-2</v>
      </c>
      <c r="AG6" s="10">
        <f t="shared" si="16"/>
        <v>5500.005236363636</v>
      </c>
      <c r="AH6" s="10">
        <f t="shared" si="17"/>
        <v>3000</v>
      </c>
      <c r="AI6" s="10">
        <f t="shared" si="18"/>
        <v>61363.63636363636</v>
      </c>
      <c r="AJ6" s="10">
        <f t="shared" si="19"/>
        <v>201000</v>
      </c>
      <c r="AK6" s="10">
        <f t="shared" si="20"/>
        <v>4530000000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70754.377059924853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29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</v>
      </c>
      <c r="T7" s="2">
        <f t="shared" si="2"/>
        <v>20000</v>
      </c>
      <c r="U7" s="2">
        <f t="shared" si="3"/>
        <v>200000</v>
      </c>
      <c r="V7" s="2">
        <f t="shared" si="4"/>
        <v>2200</v>
      </c>
      <c r="W7" s="2">
        <f t="shared" si="5"/>
        <v>220000.00000000003</v>
      </c>
      <c r="X7" s="2">
        <f t="shared" si="6"/>
        <v>2200</v>
      </c>
      <c r="Y7" s="2">
        <f t="shared" si="7"/>
        <v>550</v>
      </c>
      <c r="Z7" s="2">
        <f t="shared" si="8"/>
        <v>4500</v>
      </c>
      <c r="AA7" s="2">
        <f t="shared" si="9"/>
        <v>4500</v>
      </c>
      <c r="AB7" s="2">
        <f t="shared" si="10"/>
        <v>12.5</v>
      </c>
      <c r="AC7" s="2">
        <f t="shared" si="11"/>
        <v>250</v>
      </c>
      <c r="AD7" s="2">
        <f t="shared" si="0"/>
        <v>5000</v>
      </c>
      <c r="AE7" s="13">
        <f t="shared" si="14"/>
        <v>42.324396845925904</v>
      </c>
      <c r="AF7" s="10">
        <f t="shared" si="15"/>
        <v>9.0909090909090912E-2</v>
      </c>
      <c r="AG7" s="10">
        <f t="shared" si="16"/>
        <v>4500.0174545454547</v>
      </c>
      <c r="AH7" s="10">
        <f t="shared" si="17"/>
        <v>3300</v>
      </c>
      <c r="AI7" s="10">
        <f t="shared" si="18"/>
        <v>22727.272727272728</v>
      </c>
      <c r="AJ7" s="10">
        <f t="shared" si="19"/>
        <v>221100.00000000003</v>
      </c>
      <c r="AK7" s="10">
        <f t="shared" si="20"/>
        <v>2395800000.0000005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29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</v>
      </c>
      <c r="T8" s="2">
        <f t="shared" si="2"/>
        <v>22000</v>
      </c>
      <c r="U8" s="2">
        <f t="shared" si="3"/>
        <v>220000.00000000003</v>
      </c>
      <c r="V8" s="2">
        <f t="shared" si="4"/>
        <v>1800</v>
      </c>
      <c r="W8" s="2">
        <f t="shared" si="5"/>
        <v>180000</v>
      </c>
      <c r="X8" s="2">
        <f t="shared" si="6"/>
        <v>1800</v>
      </c>
      <c r="Y8" s="2">
        <f t="shared" si="7"/>
        <v>450</v>
      </c>
      <c r="Z8" s="2">
        <f t="shared" si="8"/>
        <v>5000</v>
      </c>
      <c r="AA8" s="2">
        <f t="shared" si="9"/>
        <v>5000</v>
      </c>
      <c r="AB8" s="2">
        <f t="shared" si="10"/>
        <v>25</v>
      </c>
      <c r="AC8" s="2">
        <f t="shared" si="11"/>
        <v>500</v>
      </c>
      <c r="AD8" s="2">
        <f t="shared" si="0"/>
        <v>5000</v>
      </c>
      <c r="AE8" s="13">
        <f t="shared" si="14"/>
        <v>48.333239227803006</v>
      </c>
      <c r="AF8" s="10">
        <f t="shared" si="15"/>
        <v>9.0909090909090912E-2</v>
      </c>
      <c r="AG8" s="10">
        <f t="shared" si="16"/>
        <v>5000.0096000000003</v>
      </c>
      <c r="AH8" s="10">
        <f t="shared" si="17"/>
        <v>2700</v>
      </c>
      <c r="AI8" s="10">
        <f t="shared" si="18"/>
        <v>50000</v>
      </c>
      <c r="AJ8" s="10">
        <f t="shared" si="19"/>
        <v>180900</v>
      </c>
      <c r="AK8" s="10">
        <f t="shared" si="20"/>
        <v>2636550000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29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</v>
      </c>
      <c r="T9" s="2">
        <f t="shared" si="2"/>
        <v>20000</v>
      </c>
      <c r="U9" s="2">
        <f t="shared" si="3"/>
        <v>220000.00000000003</v>
      </c>
      <c r="V9" s="2">
        <f t="shared" si="4"/>
        <v>1800</v>
      </c>
      <c r="W9" s="2">
        <f t="shared" si="5"/>
        <v>200000</v>
      </c>
      <c r="X9" s="2">
        <f t="shared" si="6"/>
        <v>2200</v>
      </c>
      <c r="Y9" s="2">
        <f t="shared" si="7"/>
        <v>550</v>
      </c>
      <c r="Z9" s="2">
        <f t="shared" si="8"/>
        <v>4500</v>
      </c>
      <c r="AA9" s="2">
        <f t="shared" si="9"/>
        <v>5000</v>
      </c>
      <c r="AB9" s="2">
        <f t="shared" si="10"/>
        <v>25</v>
      </c>
      <c r="AC9" s="2">
        <f t="shared" si="11"/>
        <v>750</v>
      </c>
      <c r="AD9" s="2">
        <f t="shared" si="0"/>
        <v>5000</v>
      </c>
      <c r="AE9" s="13">
        <f t="shared" si="14"/>
        <v>46.181559068237469</v>
      </c>
      <c r="AF9" s="10">
        <f t="shared" si="15"/>
        <v>9.0909090909090912E-2</v>
      </c>
      <c r="AG9" s="10">
        <f t="shared" si="16"/>
        <v>4500.0057696969698</v>
      </c>
      <c r="AH9" s="10">
        <f t="shared" si="17"/>
        <v>2900</v>
      </c>
      <c r="AI9" s="10">
        <f t="shared" si="18"/>
        <v>40909.090909090912</v>
      </c>
      <c r="AJ9" s="10">
        <f t="shared" si="19"/>
        <v>201100</v>
      </c>
      <c r="AK9" s="10">
        <f t="shared" si="20"/>
        <v>3500390000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29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</v>
      </c>
      <c r="T10" s="2">
        <f t="shared" si="2"/>
        <v>22000</v>
      </c>
      <c r="U10" s="2">
        <f t="shared" si="3"/>
        <v>180000</v>
      </c>
      <c r="V10" s="2">
        <f t="shared" si="4"/>
        <v>2000</v>
      </c>
      <c r="W10" s="2">
        <f t="shared" si="5"/>
        <v>220000.00000000003</v>
      </c>
      <c r="X10" s="2">
        <f t="shared" si="6"/>
        <v>1800</v>
      </c>
      <c r="Y10" s="2">
        <f t="shared" si="7"/>
        <v>450</v>
      </c>
      <c r="Z10" s="2">
        <f t="shared" si="8"/>
        <v>5000</v>
      </c>
      <c r="AA10" s="2">
        <f t="shared" si="9"/>
        <v>5500</v>
      </c>
      <c r="AB10" s="2">
        <f t="shared" si="10"/>
        <v>37.5</v>
      </c>
      <c r="AC10" s="2">
        <f t="shared" si="11"/>
        <v>250</v>
      </c>
      <c r="AD10" s="2">
        <f t="shared" si="0"/>
        <v>5000</v>
      </c>
      <c r="AE10" s="13">
        <f t="shared" si="14"/>
        <v>46.917188440943782</v>
      </c>
      <c r="AF10" s="10">
        <f t="shared" si="15"/>
        <v>9.0909090909090912E-2</v>
      </c>
      <c r="AG10" s="10">
        <f t="shared" si="16"/>
        <v>5000.0190545454543</v>
      </c>
      <c r="AH10" s="10">
        <f t="shared" si="17"/>
        <v>2900</v>
      </c>
      <c r="AI10" s="10">
        <f t="shared" si="18"/>
        <v>68181.818181818177</v>
      </c>
      <c r="AJ10" s="10">
        <f t="shared" si="19"/>
        <v>220900.00000000003</v>
      </c>
      <c r="AK10" s="10">
        <f t="shared" si="20"/>
        <v>4517945000.000001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29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</v>
      </c>
      <c r="T11" s="2">
        <f t="shared" si="2"/>
        <v>18000</v>
      </c>
      <c r="U11" s="2">
        <f t="shared" si="3"/>
        <v>200000</v>
      </c>
      <c r="V11" s="2">
        <f t="shared" si="4"/>
        <v>2200</v>
      </c>
      <c r="W11" s="2">
        <f t="shared" si="5"/>
        <v>180000</v>
      </c>
      <c r="X11" s="2">
        <f t="shared" si="6"/>
        <v>2000</v>
      </c>
      <c r="Y11" s="2">
        <f t="shared" si="7"/>
        <v>500</v>
      </c>
      <c r="Z11" s="2">
        <f t="shared" si="8"/>
        <v>5500</v>
      </c>
      <c r="AA11" s="2">
        <f t="shared" si="9"/>
        <v>4500</v>
      </c>
      <c r="AB11" s="2">
        <f t="shared" si="10"/>
        <v>12.5</v>
      </c>
      <c r="AC11" s="2">
        <f t="shared" si="11"/>
        <v>500</v>
      </c>
      <c r="AD11" s="2">
        <f t="shared" si="0"/>
        <v>5000</v>
      </c>
      <c r="AE11" s="13">
        <f t="shared" si="14"/>
        <v>38.164940155672106</v>
      </c>
      <c r="AF11" s="10">
        <f t="shared" si="15"/>
        <v>9.0909090909090912E-2</v>
      </c>
      <c r="AG11" s="10">
        <f t="shared" si="16"/>
        <v>5500.0079999999998</v>
      </c>
      <c r="AH11" s="10">
        <f t="shared" si="17"/>
        <v>3200</v>
      </c>
      <c r="AI11" s="10">
        <f t="shared" si="18"/>
        <v>25000</v>
      </c>
      <c r="AJ11" s="10">
        <f t="shared" si="19"/>
        <v>181000</v>
      </c>
      <c r="AK11" s="10">
        <f t="shared" si="20"/>
        <v>1822550000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29">
        <f t="shared" si="12"/>
        <v>500</v>
      </c>
      <c r="BA11" s="30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</v>
      </c>
      <c r="T12" s="2">
        <f t="shared" si="2"/>
        <v>22000</v>
      </c>
      <c r="U12" s="2">
        <f t="shared" si="3"/>
        <v>200000</v>
      </c>
      <c r="V12" s="2">
        <f t="shared" si="4"/>
        <v>1800</v>
      </c>
      <c r="W12" s="2">
        <f t="shared" si="5"/>
        <v>220000.00000000003</v>
      </c>
      <c r="X12" s="2">
        <f t="shared" si="6"/>
        <v>2000</v>
      </c>
      <c r="Y12" s="2">
        <f t="shared" si="7"/>
        <v>550</v>
      </c>
      <c r="Z12" s="2">
        <f t="shared" si="8"/>
        <v>5000</v>
      </c>
      <c r="AA12" s="2">
        <f t="shared" si="9"/>
        <v>4500</v>
      </c>
      <c r="AB12" s="2">
        <f t="shared" si="10"/>
        <v>37.5</v>
      </c>
      <c r="AC12" s="2">
        <f t="shared" si="11"/>
        <v>500</v>
      </c>
      <c r="AD12" s="2">
        <f t="shared" si="0"/>
        <v>5000</v>
      </c>
      <c r="AE12" s="13">
        <f t="shared" si="14"/>
        <v>45.31816041933974</v>
      </c>
      <c r="AF12" s="10">
        <f t="shared" si="15"/>
        <v>9.0909090909090912E-2</v>
      </c>
      <c r="AG12" s="10">
        <f t="shared" si="16"/>
        <v>5000.0094545454549</v>
      </c>
      <c r="AH12" s="10">
        <f t="shared" si="17"/>
        <v>2800</v>
      </c>
      <c r="AI12" s="10">
        <f t="shared" si="18"/>
        <v>61363.63636363636</v>
      </c>
      <c r="AJ12" s="10">
        <f t="shared" si="19"/>
        <v>221000.00000000003</v>
      </c>
      <c r="AK12" s="10">
        <f t="shared" si="20"/>
        <v>5357765000.000001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29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</v>
      </c>
      <c r="T13" s="2">
        <f t="shared" si="2"/>
        <v>18000</v>
      </c>
      <c r="U13" s="2">
        <f t="shared" si="3"/>
        <v>220000.00000000003</v>
      </c>
      <c r="V13" s="2">
        <f t="shared" si="4"/>
        <v>2000</v>
      </c>
      <c r="W13" s="2">
        <f t="shared" si="5"/>
        <v>180000</v>
      </c>
      <c r="X13" s="2">
        <f t="shared" si="6"/>
        <v>2200</v>
      </c>
      <c r="Y13" s="2">
        <f t="shared" si="7"/>
        <v>450</v>
      </c>
      <c r="Z13" s="2">
        <f t="shared" si="8"/>
        <v>5500</v>
      </c>
      <c r="AA13" s="2">
        <f t="shared" si="9"/>
        <v>5000</v>
      </c>
      <c r="AB13" s="2">
        <f t="shared" si="10"/>
        <v>12.5</v>
      </c>
      <c r="AC13" s="2">
        <f t="shared" si="11"/>
        <v>750</v>
      </c>
      <c r="AD13" s="2">
        <f t="shared" si="0"/>
        <v>5000</v>
      </c>
      <c r="AE13" s="13">
        <f t="shared" si="14"/>
        <v>34.109463258173648</v>
      </c>
      <c r="AF13" s="10">
        <f t="shared" si="15"/>
        <v>9.0909090909090912E-2</v>
      </c>
      <c r="AG13" s="10">
        <f t="shared" si="16"/>
        <v>5500.0052848484847</v>
      </c>
      <c r="AH13" s="10">
        <f t="shared" si="17"/>
        <v>3100</v>
      </c>
      <c r="AI13" s="10">
        <f t="shared" si="18"/>
        <v>22727.272727272728</v>
      </c>
      <c r="AJ13" s="10">
        <f t="shared" si="19"/>
        <v>181100</v>
      </c>
      <c r="AK13" s="10">
        <f t="shared" si="20"/>
        <v>1680425000</v>
      </c>
      <c r="AL13" s="10">
        <f t="shared" si="21"/>
        <v>450.6</v>
      </c>
      <c r="AM13" s="12"/>
      <c r="AN13" s="26" t="s">
        <v>53</v>
      </c>
      <c r="AO13" s="12">
        <f>10*LOG((AP4-AQ5)/AO6/AQ5)</f>
        <v>17.483322892332641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29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</v>
      </c>
      <c r="T14" s="2">
        <f t="shared" si="2"/>
        <v>20000</v>
      </c>
      <c r="U14" s="2">
        <f t="shared" si="3"/>
        <v>180000</v>
      </c>
      <c r="V14" s="2">
        <f t="shared" si="4"/>
        <v>2200</v>
      </c>
      <c r="W14" s="2">
        <f t="shared" si="5"/>
        <v>200000</v>
      </c>
      <c r="X14" s="2">
        <f t="shared" si="6"/>
        <v>1800</v>
      </c>
      <c r="Y14" s="2">
        <f t="shared" si="7"/>
        <v>500</v>
      </c>
      <c r="Z14" s="2">
        <f t="shared" si="8"/>
        <v>4500</v>
      </c>
      <c r="AA14" s="2">
        <f t="shared" si="9"/>
        <v>5500</v>
      </c>
      <c r="AB14" s="2">
        <f t="shared" si="10"/>
        <v>25</v>
      </c>
      <c r="AC14" s="2">
        <f t="shared" si="11"/>
        <v>250</v>
      </c>
      <c r="AD14" s="2">
        <f t="shared" si="0"/>
        <v>5000</v>
      </c>
      <c r="AE14" s="13">
        <f t="shared" si="14"/>
        <v>52.636249890349937</v>
      </c>
      <c r="AF14" s="10">
        <f t="shared" si="15"/>
        <v>9.0909090909090912E-2</v>
      </c>
      <c r="AG14" s="10">
        <f t="shared" si="16"/>
        <v>4500.0176000000001</v>
      </c>
      <c r="AH14" s="10">
        <f t="shared" si="17"/>
        <v>3100</v>
      </c>
      <c r="AI14" s="10">
        <f t="shared" si="18"/>
        <v>50000</v>
      </c>
      <c r="AJ14" s="10">
        <f t="shared" si="19"/>
        <v>200900</v>
      </c>
      <c r="AK14" s="10">
        <f t="shared" si="20"/>
        <v>3274790000</v>
      </c>
      <c r="AL14" s="10">
        <f t="shared" si="21"/>
        <v>500.6</v>
      </c>
      <c r="AM14" s="12"/>
      <c r="AN14" s="26" t="s">
        <v>54</v>
      </c>
      <c r="AO14" s="12">
        <f>10*LOG((AP4-AQ5)/AO6)</f>
        <v>32.857665127455498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29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</v>
      </c>
      <c r="T15" s="2">
        <f t="shared" si="2"/>
        <v>22000</v>
      </c>
      <c r="U15" s="2">
        <f t="shared" si="3"/>
        <v>180000</v>
      </c>
      <c r="V15" s="2">
        <f t="shared" si="4"/>
        <v>2200</v>
      </c>
      <c r="W15" s="2">
        <f t="shared" si="5"/>
        <v>200000</v>
      </c>
      <c r="X15" s="2">
        <f t="shared" si="6"/>
        <v>1800</v>
      </c>
      <c r="Y15" s="2">
        <f t="shared" si="7"/>
        <v>550</v>
      </c>
      <c r="Z15" s="2">
        <f t="shared" si="8"/>
        <v>5500</v>
      </c>
      <c r="AA15" s="2">
        <f t="shared" si="9"/>
        <v>5000</v>
      </c>
      <c r="AB15" s="2">
        <f t="shared" si="10"/>
        <v>12.5</v>
      </c>
      <c r="AC15" s="2">
        <f t="shared" si="11"/>
        <v>500</v>
      </c>
      <c r="AD15" s="2">
        <f t="shared" si="0"/>
        <v>10000</v>
      </c>
      <c r="AE15" s="13">
        <f t="shared" si="14"/>
        <v>36.050263779155991</v>
      </c>
      <c r="AF15" s="10">
        <f t="shared" si="15"/>
        <v>0.1</v>
      </c>
      <c r="AG15" s="10">
        <f t="shared" si="16"/>
        <v>5500.0047599999998</v>
      </c>
      <c r="AH15" s="10">
        <f t="shared" si="17"/>
        <v>3100</v>
      </c>
      <c r="AI15" s="10">
        <f t="shared" si="18"/>
        <v>22500</v>
      </c>
      <c r="AJ15" s="10">
        <f t="shared" si="19"/>
        <v>200900</v>
      </c>
      <c r="AK15" s="10">
        <f t="shared" si="20"/>
        <v>2137490000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29">
        <f t="shared" si="12"/>
        <v>500</v>
      </c>
      <c r="BA15" s="30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</v>
      </c>
      <c r="T16" s="2">
        <f t="shared" si="2"/>
        <v>18000</v>
      </c>
      <c r="U16" s="2">
        <f t="shared" si="3"/>
        <v>200000</v>
      </c>
      <c r="V16" s="2">
        <f t="shared" si="4"/>
        <v>1800</v>
      </c>
      <c r="W16" s="2">
        <f t="shared" si="5"/>
        <v>220000.00000000003</v>
      </c>
      <c r="X16" s="2">
        <f t="shared" si="6"/>
        <v>2000</v>
      </c>
      <c r="Y16" s="2">
        <f t="shared" si="7"/>
        <v>450</v>
      </c>
      <c r="Z16" s="2">
        <f t="shared" si="8"/>
        <v>4500</v>
      </c>
      <c r="AA16" s="2">
        <f t="shared" si="9"/>
        <v>5500</v>
      </c>
      <c r="AB16" s="2">
        <f t="shared" si="10"/>
        <v>25</v>
      </c>
      <c r="AC16" s="2">
        <f t="shared" si="11"/>
        <v>750</v>
      </c>
      <c r="AD16" s="2">
        <f t="shared" si="0"/>
        <v>10000</v>
      </c>
      <c r="AE16" s="13">
        <f t="shared" si="14"/>
        <v>51.669526563973548</v>
      </c>
      <c r="AF16" s="10">
        <f t="shared" si="15"/>
        <v>9.90990990990991E-2</v>
      </c>
      <c r="AG16" s="10">
        <f t="shared" si="16"/>
        <v>4500.0026642642642</v>
      </c>
      <c r="AH16" s="10">
        <f t="shared" si="17"/>
        <v>2800</v>
      </c>
      <c r="AI16" s="10">
        <f t="shared" si="18"/>
        <v>49549.549549549549</v>
      </c>
      <c r="AJ16" s="10">
        <f t="shared" si="19"/>
        <v>221000.00000000003</v>
      </c>
      <c r="AK16" s="10">
        <f t="shared" si="20"/>
        <v>3237260000.0000005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29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</v>
      </c>
      <c r="T17" s="2">
        <f t="shared" si="2"/>
        <v>20000</v>
      </c>
      <c r="U17" s="2">
        <f t="shared" si="3"/>
        <v>220000.00000000003</v>
      </c>
      <c r="V17" s="2">
        <f t="shared" si="4"/>
        <v>2000</v>
      </c>
      <c r="W17" s="2">
        <f t="shared" si="5"/>
        <v>180000</v>
      </c>
      <c r="X17" s="2">
        <f t="shared" si="6"/>
        <v>2200</v>
      </c>
      <c r="Y17" s="2">
        <f t="shared" si="7"/>
        <v>500</v>
      </c>
      <c r="Z17" s="2">
        <f t="shared" si="8"/>
        <v>5000</v>
      </c>
      <c r="AA17" s="2">
        <f t="shared" si="9"/>
        <v>4500</v>
      </c>
      <c r="AB17" s="2">
        <f t="shared" si="10"/>
        <v>37.5</v>
      </c>
      <c r="AC17" s="2">
        <f t="shared" si="11"/>
        <v>250</v>
      </c>
      <c r="AD17" s="2">
        <f t="shared" si="0"/>
        <v>10000</v>
      </c>
      <c r="AE17" s="13">
        <f t="shared" si="14"/>
        <v>44.674274369817333</v>
      </c>
      <c r="AF17" s="10">
        <f t="shared" si="15"/>
        <v>7.5630252100840331E-2</v>
      </c>
      <c r="AG17" s="10">
        <f t="shared" si="16"/>
        <v>5000.0086655462183</v>
      </c>
      <c r="AH17" s="10">
        <f t="shared" si="17"/>
        <v>3100</v>
      </c>
      <c r="AI17" s="10">
        <f t="shared" si="18"/>
        <v>62394.957983193279</v>
      </c>
      <c r="AJ17" s="10">
        <f t="shared" si="19"/>
        <v>181100</v>
      </c>
      <c r="AK17" s="10">
        <f t="shared" si="20"/>
        <v>4107260000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</v>
      </c>
      <c r="T18" s="2">
        <f t="shared" si="2"/>
        <v>22000</v>
      </c>
      <c r="U18" s="2">
        <f t="shared" si="3"/>
        <v>200000</v>
      </c>
      <c r="V18" s="2">
        <f t="shared" si="4"/>
        <v>1800</v>
      </c>
      <c r="W18" s="2">
        <f t="shared" si="5"/>
        <v>180000</v>
      </c>
      <c r="X18" s="2">
        <f t="shared" si="6"/>
        <v>2200</v>
      </c>
      <c r="Y18" s="2">
        <f t="shared" si="7"/>
        <v>500</v>
      </c>
      <c r="Z18" s="2">
        <f t="shared" si="8"/>
        <v>5500</v>
      </c>
      <c r="AA18" s="2">
        <f t="shared" si="9"/>
        <v>5500</v>
      </c>
      <c r="AB18" s="2">
        <f t="shared" si="10"/>
        <v>25</v>
      </c>
      <c r="AC18" s="2">
        <f t="shared" si="11"/>
        <v>250</v>
      </c>
      <c r="AD18" s="2">
        <f t="shared" si="0"/>
        <v>10000</v>
      </c>
      <c r="AE18" s="13">
        <f t="shared" si="14"/>
        <v>41.442787674856618</v>
      </c>
      <c r="AF18" s="10">
        <f t="shared" si="15"/>
        <v>0.1</v>
      </c>
      <c r="AG18" s="10">
        <f t="shared" si="16"/>
        <v>5500.0095199999996</v>
      </c>
      <c r="AH18" s="10">
        <f t="shared" si="17"/>
        <v>2900</v>
      </c>
      <c r="AI18" s="10">
        <f t="shared" si="18"/>
        <v>45000</v>
      </c>
      <c r="AJ18" s="10">
        <f t="shared" si="19"/>
        <v>181100</v>
      </c>
      <c r="AK18" s="10">
        <f t="shared" si="20"/>
        <v>2917190000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</v>
      </c>
      <c r="T19" s="2">
        <f t="shared" si="2"/>
        <v>18000</v>
      </c>
      <c r="U19" s="2">
        <f t="shared" si="3"/>
        <v>220000.00000000003</v>
      </c>
      <c r="V19" s="2">
        <f t="shared" si="4"/>
        <v>2000</v>
      </c>
      <c r="W19" s="2">
        <f t="shared" si="5"/>
        <v>200000</v>
      </c>
      <c r="X19" s="2">
        <f t="shared" si="6"/>
        <v>1800</v>
      </c>
      <c r="Y19" s="2">
        <f t="shared" si="7"/>
        <v>550</v>
      </c>
      <c r="Z19" s="2">
        <f t="shared" si="8"/>
        <v>4500</v>
      </c>
      <c r="AA19" s="2">
        <f t="shared" si="9"/>
        <v>4500</v>
      </c>
      <c r="AB19" s="2">
        <f t="shared" si="10"/>
        <v>37.5</v>
      </c>
      <c r="AC19" s="2">
        <f t="shared" si="11"/>
        <v>500</v>
      </c>
      <c r="AD19" s="2">
        <f t="shared" si="0"/>
        <v>10000</v>
      </c>
      <c r="AE19" s="13">
        <f t="shared" si="14"/>
        <v>57.617339261050731</v>
      </c>
      <c r="AF19" s="10">
        <f t="shared" si="15"/>
        <v>9.90990990990991E-2</v>
      </c>
      <c r="AG19" s="10">
        <f t="shared" si="16"/>
        <v>4500.0039963963964</v>
      </c>
      <c r="AH19" s="10">
        <f t="shared" si="17"/>
        <v>2900</v>
      </c>
      <c r="AI19" s="10">
        <f t="shared" si="18"/>
        <v>74324.32432432432</v>
      </c>
      <c r="AJ19" s="10">
        <f t="shared" si="19"/>
        <v>200900</v>
      </c>
      <c r="AK19" s="10">
        <f t="shared" si="20"/>
        <v>4898075000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</v>
      </c>
      <c r="T20" s="2">
        <f t="shared" si="2"/>
        <v>20000</v>
      </c>
      <c r="U20" s="2">
        <f t="shared" si="3"/>
        <v>180000</v>
      </c>
      <c r="V20" s="2">
        <f t="shared" si="4"/>
        <v>2200</v>
      </c>
      <c r="W20" s="2">
        <f t="shared" si="5"/>
        <v>220000.00000000003</v>
      </c>
      <c r="X20" s="2">
        <f t="shared" si="6"/>
        <v>2000</v>
      </c>
      <c r="Y20" s="2">
        <f t="shared" si="7"/>
        <v>450</v>
      </c>
      <c r="Z20" s="2">
        <f t="shared" si="8"/>
        <v>5000</v>
      </c>
      <c r="AA20" s="2">
        <f t="shared" si="9"/>
        <v>5000</v>
      </c>
      <c r="AB20" s="2">
        <f t="shared" si="10"/>
        <v>12.5</v>
      </c>
      <c r="AC20" s="2">
        <f t="shared" si="11"/>
        <v>750</v>
      </c>
      <c r="AD20" s="2">
        <f t="shared" si="0"/>
        <v>10000</v>
      </c>
      <c r="AE20" s="13">
        <f t="shared" si="14"/>
        <v>33.845798072995322</v>
      </c>
      <c r="AF20" s="10">
        <f t="shared" si="15"/>
        <v>7.5630252100840331E-2</v>
      </c>
      <c r="AG20" s="10">
        <f t="shared" si="16"/>
        <v>5000.0028885154061</v>
      </c>
      <c r="AH20" s="10">
        <f t="shared" si="17"/>
        <v>3200</v>
      </c>
      <c r="AI20" s="10">
        <f t="shared" si="18"/>
        <v>20798.319327731093</v>
      </c>
      <c r="AJ20" s="10">
        <f t="shared" si="19"/>
        <v>221000.00000000003</v>
      </c>
      <c r="AK20" s="10">
        <f t="shared" si="20"/>
        <v>2069215000.0000005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35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</v>
      </c>
      <c r="T21" s="2">
        <f t="shared" si="2"/>
        <v>18000</v>
      </c>
      <c r="U21" s="2">
        <f t="shared" si="3"/>
        <v>220000.00000000003</v>
      </c>
      <c r="V21" s="2">
        <f t="shared" si="4"/>
        <v>2200</v>
      </c>
      <c r="W21" s="2">
        <f t="shared" si="5"/>
        <v>220000.00000000003</v>
      </c>
      <c r="X21" s="2">
        <f t="shared" si="6"/>
        <v>1800</v>
      </c>
      <c r="Y21" s="2">
        <f t="shared" si="7"/>
        <v>500</v>
      </c>
      <c r="Z21" s="2">
        <f t="shared" si="8"/>
        <v>5000</v>
      </c>
      <c r="AA21" s="2">
        <f t="shared" si="9"/>
        <v>4500</v>
      </c>
      <c r="AB21" s="2">
        <f t="shared" si="10"/>
        <v>25</v>
      </c>
      <c r="AC21" s="2">
        <f t="shared" si="11"/>
        <v>750</v>
      </c>
      <c r="AD21" s="2">
        <f t="shared" si="0"/>
        <v>10000</v>
      </c>
      <c r="AE21" s="13">
        <f t="shared" si="14"/>
        <v>44.811735588161959</v>
      </c>
      <c r="AF21" s="10">
        <f t="shared" si="15"/>
        <v>0.1</v>
      </c>
      <c r="AG21" s="10">
        <f t="shared" si="16"/>
        <v>5000.0026399999997</v>
      </c>
      <c r="AH21" s="10">
        <f t="shared" si="17"/>
        <v>3100</v>
      </c>
      <c r="AI21" s="10">
        <f t="shared" si="18"/>
        <v>45000</v>
      </c>
      <c r="AJ21" s="10">
        <f t="shared" si="19"/>
        <v>220900.00000000003</v>
      </c>
      <c r="AK21" s="10">
        <f t="shared" si="20"/>
        <v>3596790000.0000005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LOOKUP(BD37,$AY$3:$BA$3,AY4:BA4)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</v>
      </c>
      <c r="T22" s="2">
        <f t="shared" si="2"/>
        <v>20000</v>
      </c>
      <c r="U22" s="2">
        <f t="shared" si="3"/>
        <v>180000</v>
      </c>
      <c r="V22" s="2">
        <f t="shared" si="4"/>
        <v>1800</v>
      </c>
      <c r="W22" s="2">
        <f t="shared" si="5"/>
        <v>180000</v>
      </c>
      <c r="X22" s="2">
        <f t="shared" si="6"/>
        <v>2000</v>
      </c>
      <c r="Y22" s="2">
        <f t="shared" si="7"/>
        <v>550</v>
      </c>
      <c r="Z22" s="2">
        <f t="shared" si="8"/>
        <v>5500</v>
      </c>
      <c r="AA22" s="2">
        <f t="shared" si="9"/>
        <v>5000</v>
      </c>
      <c r="AB22" s="2">
        <f t="shared" si="10"/>
        <v>37.5</v>
      </c>
      <c r="AC22" s="2">
        <f t="shared" si="11"/>
        <v>250</v>
      </c>
      <c r="AD22" s="2">
        <f t="shared" si="0"/>
        <v>10000</v>
      </c>
      <c r="AE22" s="13">
        <f t="shared" si="14"/>
        <v>48.948954527742039</v>
      </c>
      <c r="AF22" s="10">
        <f t="shared" si="15"/>
        <v>9.90990990990991E-2</v>
      </c>
      <c r="AG22" s="10">
        <f t="shared" si="16"/>
        <v>5500.0087927927925</v>
      </c>
      <c r="AH22" s="10">
        <f t="shared" si="17"/>
        <v>2800</v>
      </c>
      <c r="AI22" s="10">
        <f t="shared" si="18"/>
        <v>74324.32432432432</v>
      </c>
      <c r="AJ22" s="10">
        <f t="shared" si="19"/>
        <v>181000</v>
      </c>
      <c r="AK22" s="10">
        <f t="shared" si="20"/>
        <v>4398765000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LOOKUP(BE37,$AY$3:$BA$3,AY5:BA5)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</v>
      </c>
      <c r="T23" s="2">
        <f t="shared" si="2"/>
        <v>22000</v>
      </c>
      <c r="U23" s="2">
        <f t="shared" si="3"/>
        <v>200000</v>
      </c>
      <c r="V23" s="2">
        <f t="shared" si="4"/>
        <v>2000</v>
      </c>
      <c r="W23" s="2">
        <f t="shared" si="5"/>
        <v>200000</v>
      </c>
      <c r="X23" s="2">
        <f t="shared" si="6"/>
        <v>2200</v>
      </c>
      <c r="Y23" s="2">
        <f t="shared" si="7"/>
        <v>450</v>
      </c>
      <c r="Z23" s="2">
        <f t="shared" si="8"/>
        <v>4500</v>
      </c>
      <c r="AA23" s="2">
        <f t="shared" si="9"/>
        <v>5500</v>
      </c>
      <c r="AB23" s="2">
        <f t="shared" si="10"/>
        <v>12.5</v>
      </c>
      <c r="AC23" s="2">
        <f t="shared" si="11"/>
        <v>500</v>
      </c>
      <c r="AD23" s="2">
        <f t="shared" si="0"/>
        <v>10000</v>
      </c>
      <c r="AE23" s="13">
        <f t="shared" si="14"/>
        <v>36.860374958816337</v>
      </c>
      <c r="AF23" s="10">
        <f t="shared" si="15"/>
        <v>7.5630252100840331E-2</v>
      </c>
      <c r="AG23" s="10">
        <f t="shared" si="16"/>
        <v>4500.004732773109</v>
      </c>
      <c r="AH23" s="10">
        <f t="shared" si="17"/>
        <v>3100</v>
      </c>
      <c r="AI23" s="10">
        <f t="shared" si="18"/>
        <v>20798.319327731093</v>
      </c>
      <c r="AJ23" s="10">
        <f t="shared" si="19"/>
        <v>201100</v>
      </c>
      <c r="AK23" s="10">
        <f t="shared" si="20"/>
        <v>1863925000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LOOKUP(BF37,$AY$3:$BA$3,AY6:BA6)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</v>
      </c>
      <c r="T24" s="2">
        <f t="shared" si="2"/>
        <v>20000</v>
      </c>
      <c r="U24" s="2">
        <f t="shared" si="3"/>
        <v>220000.00000000003</v>
      </c>
      <c r="V24" s="2">
        <f t="shared" si="4"/>
        <v>2200</v>
      </c>
      <c r="W24" s="2">
        <f t="shared" si="5"/>
        <v>180000</v>
      </c>
      <c r="X24" s="2">
        <f t="shared" si="6"/>
        <v>2000</v>
      </c>
      <c r="Y24" s="2">
        <f t="shared" si="7"/>
        <v>450</v>
      </c>
      <c r="Z24" s="2">
        <f t="shared" si="8"/>
        <v>4500</v>
      </c>
      <c r="AA24" s="2">
        <f t="shared" si="9"/>
        <v>5500</v>
      </c>
      <c r="AB24" s="2">
        <f t="shared" si="10"/>
        <v>37.5</v>
      </c>
      <c r="AC24" s="2">
        <f t="shared" si="11"/>
        <v>500</v>
      </c>
      <c r="AD24" s="2">
        <f t="shared" si="0"/>
        <v>10000</v>
      </c>
      <c r="AE24" s="13">
        <f t="shared" si="14"/>
        <v>50.108813440201303</v>
      </c>
      <c r="AF24" s="10">
        <f t="shared" si="15"/>
        <v>0.1</v>
      </c>
      <c r="AG24" s="10">
        <f t="shared" si="16"/>
        <v>4500.0043599999999</v>
      </c>
      <c r="AH24" s="10">
        <f t="shared" si="17"/>
        <v>3200</v>
      </c>
      <c r="AI24" s="10">
        <f t="shared" si="18"/>
        <v>67500</v>
      </c>
      <c r="AJ24" s="10">
        <f t="shared" si="19"/>
        <v>181000</v>
      </c>
      <c r="AK24" s="10">
        <f t="shared" si="20"/>
        <v>3770465000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LOOKUP(BG37,$AY$3:$BA$3,AY7:BA7)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</v>
      </c>
      <c r="T25" s="2">
        <f t="shared" si="2"/>
        <v>22000</v>
      </c>
      <c r="U25" s="2">
        <f t="shared" si="3"/>
        <v>180000</v>
      </c>
      <c r="V25" s="2">
        <f t="shared" si="4"/>
        <v>1800</v>
      </c>
      <c r="W25" s="2">
        <f t="shared" si="5"/>
        <v>200000</v>
      </c>
      <c r="X25" s="2">
        <f t="shared" si="6"/>
        <v>2200</v>
      </c>
      <c r="Y25" s="2">
        <f t="shared" si="7"/>
        <v>500</v>
      </c>
      <c r="Z25" s="2">
        <f t="shared" si="8"/>
        <v>5000</v>
      </c>
      <c r="AA25" s="2">
        <f t="shared" si="9"/>
        <v>4500</v>
      </c>
      <c r="AB25" s="2">
        <f t="shared" si="10"/>
        <v>12.5</v>
      </c>
      <c r="AC25" s="2">
        <f t="shared" si="11"/>
        <v>750</v>
      </c>
      <c r="AD25" s="2">
        <f t="shared" si="0"/>
        <v>10000</v>
      </c>
      <c r="AE25" s="13">
        <f t="shared" si="14"/>
        <v>41.865715944115216</v>
      </c>
      <c r="AF25" s="10">
        <f t="shared" si="15"/>
        <v>9.90990990990991E-2</v>
      </c>
      <c r="AG25" s="10">
        <f t="shared" si="16"/>
        <v>5000.003197597598</v>
      </c>
      <c r="AH25" s="10">
        <f t="shared" si="17"/>
        <v>2900</v>
      </c>
      <c r="AI25" s="10">
        <f t="shared" si="18"/>
        <v>24774.774774774774</v>
      </c>
      <c r="AJ25" s="10">
        <f t="shared" si="19"/>
        <v>201100</v>
      </c>
      <c r="AK25" s="10">
        <f t="shared" si="20"/>
        <v>1960190000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LOOKUP(BH37,$AY$3:$BA$3,AY8:BA8)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</v>
      </c>
      <c r="T26" s="2">
        <f t="shared" si="2"/>
        <v>18000</v>
      </c>
      <c r="U26" s="2">
        <f t="shared" si="3"/>
        <v>200000</v>
      </c>
      <c r="V26" s="2">
        <f t="shared" si="4"/>
        <v>2000</v>
      </c>
      <c r="W26" s="2">
        <f t="shared" si="5"/>
        <v>220000.00000000003</v>
      </c>
      <c r="X26" s="2">
        <f t="shared" si="6"/>
        <v>1800</v>
      </c>
      <c r="Y26" s="2">
        <f t="shared" si="7"/>
        <v>550</v>
      </c>
      <c r="Z26" s="2">
        <f t="shared" si="8"/>
        <v>5500</v>
      </c>
      <c r="AA26" s="2">
        <f t="shared" si="9"/>
        <v>5000</v>
      </c>
      <c r="AB26" s="2">
        <f t="shared" si="10"/>
        <v>25</v>
      </c>
      <c r="AC26" s="2">
        <f t="shared" si="11"/>
        <v>250</v>
      </c>
      <c r="AD26" s="2">
        <f t="shared" si="0"/>
        <v>10000</v>
      </c>
      <c r="AE26" s="13">
        <f t="shared" si="14"/>
        <v>39.744987706119225</v>
      </c>
      <c r="AF26" s="10">
        <f t="shared" si="15"/>
        <v>7.5630252100840331E-2</v>
      </c>
      <c r="AG26" s="10">
        <f t="shared" si="16"/>
        <v>5500.0078655462185</v>
      </c>
      <c r="AH26" s="10">
        <f t="shared" si="17"/>
        <v>2900</v>
      </c>
      <c r="AI26" s="10">
        <f t="shared" si="18"/>
        <v>41596.638655462186</v>
      </c>
      <c r="AJ26" s="10">
        <f t="shared" si="19"/>
        <v>220900.00000000003</v>
      </c>
      <c r="AK26" s="10">
        <f t="shared" si="20"/>
        <v>3840950000.0000005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LOOKUP(BI37,$AY$3:$BA$3,AY9:BA9)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</v>
      </c>
      <c r="T27" s="2">
        <f t="shared" si="2"/>
        <v>20000</v>
      </c>
      <c r="U27" s="2">
        <f t="shared" si="3"/>
        <v>180000</v>
      </c>
      <c r="V27" s="2">
        <f t="shared" si="4"/>
        <v>2000</v>
      </c>
      <c r="W27" s="2">
        <f t="shared" si="5"/>
        <v>220000.00000000003</v>
      </c>
      <c r="X27" s="2">
        <f t="shared" si="6"/>
        <v>2200</v>
      </c>
      <c r="Y27" s="2">
        <f t="shared" si="7"/>
        <v>450</v>
      </c>
      <c r="Z27" s="2">
        <f t="shared" si="8"/>
        <v>5500</v>
      </c>
      <c r="AA27" s="2">
        <f t="shared" si="9"/>
        <v>4500</v>
      </c>
      <c r="AB27" s="2">
        <f t="shared" si="10"/>
        <v>25</v>
      </c>
      <c r="AC27" s="2">
        <f t="shared" si="11"/>
        <v>500</v>
      </c>
      <c r="AD27" s="2">
        <f t="shared" si="0"/>
        <v>15000</v>
      </c>
      <c r="AE27" s="13">
        <f t="shared" si="14"/>
        <v>43.443687034502759</v>
      </c>
      <c r="AF27" s="10">
        <f t="shared" si="15"/>
        <v>0.10891089108910891</v>
      </c>
      <c r="AG27" s="10">
        <f t="shared" si="16"/>
        <v>5500.0029280528051</v>
      </c>
      <c r="AH27" s="10">
        <f t="shared" si="17"/>
        <v>3100</v>
      </c>
      <c r="AI27" s="10">
        <f t="shared" si="18"/>
        <v>49009.900990099013</v>
      </c>
      <c r="AJ27" s="10">
        <f t="shared" si="19"/>
        <v>221100.00000000003</v>
      </c>
      <c r="AK27" s="10">
        <f t="shared" si="20"/>
        <v>3308550000.0000005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LOOKUP(BJ37,$AY$3:$BA$3,AY10:BA10)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</v>
      </c>
      <c r="T28" s="2">
        <f t="shared" si="2"/>
        <v>22000</v>
      </c>
      <c r="U28" s="2">
        <f t="shared" si="3"/>
        <v>200000</v>
      </c>
      <c r="V28" s="2">
        <f t="shared" si="4"/>
        <v>2200</v>
      </c>
      <c r="W28" s="2">
        <f t="shared" si="5"/>
        <v>180000</v>
      </c>
      <c r="X28" s="2">
        <f t="shared" si="6"/>
        <v>1800</v>
      </c>
      <c r="Y28" s="2">
        <f t="shared" si="7"/>
        <v>500</v>
      </c>
      <c r="Z28" s="2">
        <f t="shared" si="8"/>
        <v>4500</v>
      </c>
      <c r="AA28" s="2">
        <f t="shared" si="9"/>
        <v>5000</v>
      </c>
      <c r="AB28" s="2">
        <f t="shared" si="10"/>
        <v>37.5</v>
      </c>
      <c r="AC28" s="2">
        <f t="shared" si="11"/>
        <v>750</v>
      </c>
      <c r="AD28" s="2">
        <f t="shared" si="0"/>
        <v>15000</v>
      </c>
      <c r="AE28" s="13">
        <f t="shared" si="14"/>
        <v>48.039433978060764</v>
      </c>
      <c r="AF28" s="10">
        <f t="shared" si="15"/>
        <v>8.2568807339449546E-2</v>
      </c>
      <c r="AG28" s="10">
        <f t="shared" si="16"/>
        <v>4500.0021023445461</v>
      </c>
      <c r="AH28" s="10">
        <f t="shared" si="17"/>
        <v>3100</v>
      </c>
      <c r="AI28" s="10">
        <f t="shared" si="18"/>
        <v>61926.605504587154</v>
      </c>
      <c r="AJ28" s="10">
        <f t="shared" si="19"/>
        <v>180900</v>
      </c>
      <c r="AK28" s="10">
        <f t="shared" si="20"/>
        <v>4102790000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LOOKUP(BK37,$AY$3:$BA$3,AY11:BA11)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</v>
      </c>
      <c r="T29" s="2">
        <f t="shared" si="2"/>
        <v>18000</v>
      </c>
      <c r="U29" s="2">
        <f t="shared" si="3"/>
        <v>220000.00000000003</v>
      </c>
      <c r="V29" s="2">
        <f t="shared" si="4"/>
        <v>1800</v>
      </c>
      <c r="W29" s="2">
        <f t="shared" si="5"/>
        <v>200000</v>
      </c>
      <c r="X29" s="2">
        <f t="shared" si="6"/>
        <v>2000</v>
      </c>
      <c r="Y29" s="2">
        <f t="shared" si="7"/>
        <v>550</v>
      </c>
      <c r="Z29" s="2">
        <f t="shared" si="8"/>
        <v>5000</v>
      </c>
      <c r="AA29" s="2">
        <f t="shared" si="9"/>
        <v>5500</v>
      </c>
      <c r="AB29" s="2">
        <f t="shared" si="10"/>
        <v>12.5</v>
      </c>
      <c r="AC29" s="2">
        <f t="shared" si="11"/>
        <v>250</v>
      </c>
      <c r="AD29" s="2">
        <f t="shared" si="0"/>
        <v>15000</v>
      </c>
      <c r="AE29" s="13">
        <f t="shared" si="14"/>
        <v>40.138805170904092</v>
      </c>
      <c r="AF29" s="10">
        <f t="shared" si="15"/>
        <v>8.3333333333333329E-2</v>
      </c>
      <c r="AG29" s="10">
        <f t="shared" si="16"/>
        <v>5000.0052888888886</v>
      </c>
      <c r="AH29" s="10">
        <f t="shared" si="17"/>
        <v>2800</v>
      </c>
      <c r="AI29" s="10">
        <f t="shared" si="18"/>
        <v>22916.666666666668</v>
      </c>
      <c r="AJ29" s="10">
        <f t="shared" si="19"/>
        <v>201000</v>
      </c>
      <c r="AK29" s="10">
        <f t="shared" si="20"/>
        <v>2076015000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LOOKUP(BL37,$AY$3:$BA$3,AY12:BA12)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</v>
      </c>
      <c r="T30" s="2">
        <f t="shared" si="2"/>
        <v>20000</v>
      </c>
      <c r="U30" s="2">
        <f t="shared" si="3"/>
        <v>200000</v>
      </c>
      <c r="V30" s="2">
        <f t="shared" si="4"/>
        <v>2000</v>
      </c>
      <c r="W30" s="2">
        <f t="shared" si="5"/>
        <v>180000</v>
      </c>
      <c r="X30" s="2">
        <f t="shared" si="6"/>
        <v>1800</v>
      </c>
      <c r="Y30" s="2">
        <f t="shared" si="7"/>
        <v>550</v>
      </c>
      <c r="Z30" s="2">
        <f t="shared" si="8"/>
        <v>5000</v>
      </c>
      <c r="AA30" s="2">
        <f t="shared" si="9"/>
        <v>5500</v>
      </c>
      <c r="AB30" s="2">
        <f t="shared" si="10"/>
        <v>12.5</v>
      </c>
      <c r="AC30" s="2">
        <f t="shared" si="11"/>
        <v>750</v>
      </c>
      <c r="AD30" s="2">
        <f t="shared" si="0"/>
        <v>15000</v>
      </c>
      <c r="AE30" s="13">
        <f t="shared" si="14"/>
        <v>42.241283641657837</v>
      </c>
      <c r="AF30" s="10">
        <f t="shared" si="15"/>
        <v>0.10891089108910891</v>
      </c>
      <c r="AG30" s="10">
        <f t="shared" si="16"/>
        <v>5000.0019520352034</v>
      </c>
      <c r="AH30" s="10">
        <f t="shared" si="17"/>
        <v>2900</v>
      </c>
      <c r="AI30" s="10">
        <f t="shared" si="18"/>
        <v>24504.950495049507</v>
      </c>
      <c r="AJ30" s="10">
        <f t="shared" si="19"/>
        <v>180900</v>
      </c>
      <c r="AK30" s="10">
        <f t="shared" si="20"/>
        <v>1889325000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LOOKUP(BM37,$AY$3:$BA$3,AY13:BA13)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</v>
      </c>
      <c r="T31" s="2">
        <f t="shared" si="2"/>
        <v>22000</v>
      </c>
      <c r="U31" s="2">
        <f t="shared" si="3"/>
        <v>220000.00000000003</v>
      </c>
      <c r="V31" s="2">
        <f t="shared" si="4"/>
        <v>2200</v>
      </c>
      <c r="W31" s="2">
        <f t="shared" si="5"/>
        <v>200000</v>
      </c>
      <c r="X31" s="2">
        <f t="shared" si="6"/>
        <v>2000</v>
      </c>
      <c r="Y31" s="2">
        <f t="shared" si="7"/>
        <v>450</v>
      </c>
      <c r="Z31" s="2">
        <f t="shared" si="8"/>
        <v>5500</v>
      </c>
      <c r="AA31" s="2">
        <f t="shared" si="9"/>
        <v>4500</v>
      </c>
      <c r="AB31" s="2">
        <f t="shared" si="10"/>
        <v>25</v>
      </c>
      <c r="AC31" s="2">
        <f t="shared" si="11"/>
        <v>250</v>
      </c>
      <c r="AD31" s="2">
        <f t="shared" si="0"/>
        <v>15000</v>
      </c>
      <c r="AE31" s="13">
        <f t="shared" si="14"/>
        <v>37.562526804687678</v>
      </c>
      <c r="AF31" s="10">
        <f t="shared" si="15"/>
        <v>8.2568807339449546E-2</v>
      </c>
      <c r="AG31" s="10">
        <f t="shared" si="16"/>
        <v>5500.0063070336391</v>
      </c>
      <c r="AH31" s="10">
        <f t="shared" si="17"/>
        <v>3200</v>
      </c>
      <c r="AI31" s="10">
        <f t="shared" si="18"/>
        <v>41284.403669724772</v>
      </c>
      <c r="AJ31" s="10">
        <f t="shared" si="19"/>
        <v>201000</v>
      </c>
      <c r="AK31" s="10">
        <f t="shared" si="20"/>
        <v>3032340000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LOOKUP(BN37,$AY$3:$BA$3,AY14:BA14)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28">
        <v>2</v>
      </c>
      <c r="BE31" s="28">
        <v>1</v>
      </c>
      <c r="BF31" s="28">
        <v>3</v>
      </c>
      <c r="BG31" s="28">
        <v>3</v>
      </c>
      <c r="BH31" s="28">
        <v>3</v>
      </c>
      <c r="BI31" s="28">
        <v>2</v>
      </c>
      <c r="BJ31" s="28">
        <v>2</v>
      </c>
      <c r="BK31" s="28">
        <v>1</v>
      </c>
      <c r="BL31" s="28">
        <v>3</v>
      </c>
      <c r="BM31" s="28">
        <v>1</v>
      </c>
      <c r="BN31" s="28">
        <v>2</v>
      </c>
      <c r="BO31" s="28">
        <v>1</v>
      </c>
      <c r="BP31" s="28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</v>
      </c>
      <c r="T32" s="2">
        <f t="shared" si="2"/>
        <v>18000</v>
      </c>
      <c r="U32" s="2">
        <f t="shared" si="3"/>
        <v>180000</v>
      </c>
      <c r="V32" s="2">
        <f t="shared" si="4"/>
        <v>1800</v>
      </c>
      <c r="W32" s="2">
        <f t="shared" si="5"/>
        <v>220000.00000000003</v>
      </c>
      <c r="X32" s="2">
        <f t="shared" si="6"/>
        <v>2200</v>
      </c>
      <c r="Y32" s="2">
        <f t="shared" si="7"/>
        <v>500</v>
      </c>
      <c r="Z32" s="2">
        <f t="shared" si="8"/>
        <v>4500</v>
      </c>
      <c r="AA32" s="2">
        <f t="shared" si="9"/>
        <v>5000</v>
      </c>
      <c r="AB32" s="2">
        <f t="shared" si="10"/>
        <v>37.5</v>
      </c>
      <c r="AC32" s="2">
        <f t="shared" si="11"/>
        <v>500</v>
      </c>
      <c r="AD32" s="2">
        <f t="shared" si="0"/>
        <v>15000</v>
      </c>
      <c r="AE32" s="13">
        <f t="shared" si="14"/>
        <v>52.718766721962126</v>
      </c>
      <c r="AF32" s="10">
        <f t="shared" si="15"/>
        <v>8.3333333333333329E-2</v>
      </c>
      <c r="AG32" s="10">
        <f t="shared" si="16"/>
        <v>4500.0026444444447</v>
      </c>
      <c r="AH32" s="10">
        <f t="shared" si="17"/>
        <v>2900</v>
      </c>
      <c r="AI32" s="10">
        <f t="shared" si="18"/>
        <v>68750</v>
      </c>
      <c r="AJ32" s="10">
        <f t="shared" si="19"/>
        <v>221100.00000000003</v>
      </c>
      <c r="AK32" s="10">
        <f t="shared" si="20"/>
        <v>4953190000.000001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LOOKUP(BO37,$AY$3:$BA$3,AY15:BA15)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28">
        <v>3</v>
      </c>
      <c r="BE32" s="28">
        <v>2</v>
      </c>
      <c r="BF32" s="28">
        <v>1</v>
      </c>
      <c r="BG32" s="28">
        <v>1</v>
      </c>
      <c r="BH32" s="28">
        <v>1</v>
      </c>
      <c r="BI32" s="28">
        <v>3</v>
      </c>
      <c r="BJ32" s="28">
        <v>3</v>
      </c>
      <c r="BK32" s="28">
        <v>2</v>
      </c>
      <c r="BL32" s="28">
        <v>1</v>
      </c>
      <c r="BM32" s="28">
        <v>2</v>
      </c>
      <c r="BN32" s="28">
        <v>3</v>
      </c>
      <c r="BO32" s="28">
        <v>2</v>
      </c>
      <c r="BP32" s="28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</v>
      </c>
      <c r="T33" s="2">
        <f t="shared" si="2"/>
        <v>22000</v>
      </c>
      <c r="U33" s="2">
        <f t="shared" si="3"/>
        <v>220000.00000000003</v>
      </c>
      <c r="V33" s="2">
        <f t="shared" si="4"/>
        <v>2000</v>
      </c>
      <c r="W33" s="2">
        <f t="shared" si="5"/>
        <v>220000.00000000003</v>
      </c>
      <c r="X33" s="2">
        <f t="shared" si="6"/>
        <v>2000</v>
      </c>
      <c r="Y33" s="2">
        <f t="shared" si="7"/>
        <v>500</v>
      </c>
      <c r="Z33" s="2">
        <f t="shared" si="8"/>
        <v>4500</v>
      </c>
      <c r="AA33" s="2">
        <f t="shared" si="9"/>
        <v>5000</v>
      </c>
      <c r="AB33" s="2">
        <f t="shared" si="10"/>
        <v>12.5</v>
      </c>
      <c r="AC33" s="2">
        <f t="shared" si="11"/>
        <v>250</v>
      </c>
      <c r="AD33" s="2">
        <f t="shared" si="0"/>
        <v>15000</v>
      </c>
      <c r="AE33" s="13">
        <f t="shared" si="14"/>
        <v>44.485078815266171</v>
      </c>
      <c r="AF33" s="10">
        <f t="shared" si="15"/>
        <v>0.10891089108910891</v>
      </c>
      <c r="AG33" s="10">
        <f t="shared" si="16"/>
        <v>4500.0063894389441</v>
      </c>
      <c r="AH33" s="10">
        <f t="shared" si="17"/>
        <v>3000</v>
      </c>
      <c r="AI33" s="10">
        <f t="shared" si="18"/>
        <v>24504.950495049507</v>
      </c>
      <c r="AJ33" s="10">
        <f t="shared" si="19"/>
        <v>221000.00000000003</v>
      </c>
      <c r="AK33" s="10">
        <f t="shared" si="20"/>
        <v>2175000000.0000005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LOOKUP(BP37,$AY$3:$BA$3,AY16:BA16)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28">
        <v>1</v>
      </c>
      <c r="BE33" s="28">
        <v>3</v>
      </c>
      <c r="BF33" s="28">
        <v>3</v>
      </c>
      <c r="BG33" s="28">
        <v>3</v>
      </c>
      <c r="BH33" s="28">
        <v>2</v>
      </c>
      <c r="BI33" s="28">
        <v>3</v>
      </c>
      <c r="BJ33" s="28">
        <v>2</v>
      </c>
      <c r="BK33" s="28">
        <v>2</v>
      </c>
      <c r="BL33" s="28">
        <v>1</v>
      </c>
      <c r="BM33" s="28">
        <v>2</v>
      </c>
      <c r="BN33" s="28">
        <v>1</v>
      </c>
      <c r="BO33" s="28">
        <v>1</v>
      </c>
      <c r="BP33" s="28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</v>
      </c>
      <c r="T34" s="2">
        <f t="shared" si="2"/>
        <v>18000</v>
      </c>
      <c r="U34" s="2">
        <f t="shared" si="3"/>
        <v>180000</v>
      </c>
      <c r="V34" s="2">
        <f t="shared" si="4"/>
        <v>2200</v>
      </c>
      <c r="W34" s="2">
        <f t="shared" si="5"/>
        <v>180000</v>
      </c>
      <c r="X34" s="2">
        <f t="shared" si="6"/>
        <v>2200</v>
      </c>
      <c r="Y34" s="2">
        <f t="shared" si="7"/>
        <v>550</v>
      </c>
      <c r="Z34" s="2">
        <f t="shared" si="8"/>
        <v>5000</v>
      </c>
      <c r="AA34" s="2">
        <f t="shared" si="9"/>
        <v>5500</v>
      </c>
      <c r="AB34" s="2">
        <f t="shared" si="10"/>
        <v>25</v>
      </c>
      <c r="AC34" s="2">
        <f t="shared" si="11"/>
        <v>500</v>
      </c>
      <c r="AD34" s="2">
        <f t="shared" si="0"/>
        <v>15000</v>
      </c>
      <c r="AE34" s="13">
        <f t="shared" si="14"/>
        <v>41.695139721208051</v>
      </c>
      <c r="AF34" s="10">
        <f t="shared" si="15"/>
        <v>8.2568807339449546E-2</v>
      </c>
      <c r="AG34" s="10">
        <f t="shared" si="16"/>
        <v>5000.0026201834862</v>
      </c>
      <c r="AH34" s="10">
        <f t="shared" si="17"/>
        <v>3300</v>
      </c>
      <c r="AI34" s="10">
        <f t="shared" si="18"/>
        <v>41284.403669724772</v>
      </c>
      <c r="AJ34" s="10">
        <f t="shared" si="19"/>
        <v>181100</v>
      </c>
      <c r="AK34" s="10">
        <f t="shared" si="20"/>
        <v>3234550000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28">
        <v>2</v>
      </c>
      <c r="BE34" s="28">
        <v>1</v>
      </c>
      <c r="BF34" s="28">
        <v>1</v>
      </c>
      <c r="BG34" s="28">
        <v>1</v>
      </c>
      <c r="BH34" s="28">
        <v>3</v>
      </c>
      <c r="BI34" s="28">
        <v>1</v>
      </c>
      <c r="BJ34" s="28">
        <v>3</v>
      </c>
      <c r="BK34" s="28">
        <v>3</v>
      </c>
      <c r="BL34" s="28">
        <v>2</v>
      </c>
      <c r="BM34" s="28">
        <v>3</v>
      </c>
      <c r="BN34" s="28">
        <v>2</v>
      </c>
      <c r="BO34" s="28">
        <v>2</v>
      </c>
      <c r="BP34" s="28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</v>
      </c>
      <c r="T35" s="2">
        <f t="shared" si="2"/>
        <v>20000</v>
      </c>
      <c r="U35" s="2">
        <f t="shared" si="3"/>
        <v>200000</v>
      </c>
      <c r="V35" s="2">
        <f t="shared" si="4"/>
        <v>1800</v>
      </c>
      <c r="W35" s="2">
        <f t="shared" si="5"/>
        <v>200000</v>
      </c>
      <c r="X35" s="2">
        <f t="shared" si="6"/>
        <v>1800</v>
      </c>
      <c r="Y35" s="2">
        <f t="shared" si="7"/>
        <v>450</v>
      </c>
      <c r="Z35" s="2">
        <f t="shared" si="8"/>
        <v>5500</v>
      </c>
      <c r="AA35" s="2">
        <f t="shared" si="9"/>
        <v>4500</v>
      </c>
      <c r="AB35" s="2">
        <f t="shared" si="10"/>
        <v>37.5</v>
      </c>
      <c r="AC35" s="2">
        <f t="shared" si="11"/>
        <v>750</v>
      </c>
      <c r="AD35" s="2">
        <f t="shared" si="0"/>
        <v>15000</v>
      </c>
      <c r="AE35" s="13">
        <f t="shared" si="14"/>
        <v>44.598876474981161</v>
      </c>
      <c r="AF35" s="10">
        <f t="shared" si="15"/>
        <v>8.3333333333333329E-2</v>
      </c>
      <c r="AG35" s="10">
        <f t="shared" si="16"/>
        <v>5500.0019407407408</v>
      </c>
      <c r="AH35" s="10">
        <f t="shared" si="17"/>
        <v>2700</v>
      </c>
      <c r="AI35" s="10">
        <f t="shared" si="18"/>
        <v>68750</v>
      </c>
      <c r="AJ35" s="10">
        <f t="shared" si="19"/>
        <v>200900</v>
      </c>
      <c r="AK35" s="10">
        <f t="shared" si="20"/>
        <v>4069800000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28">
        <v>3</v>
      </c>
      <c r="BE35" s="28">
        <v>2</v>
      </c>
      <c r="BF35" s="28">
        <v>2</v>
      </c>
      <c r="BG35" s="28">
        <v>2</v>
      </c>
      <c r="BH35" s="28">
        <v>1</v>
      </c>
      <c r="BI35" s="28">
        <v>2</v>
      </c>
      <c r="BJ35" s="28">
        <v>1</v>
      </c>
      <c r="BK35" s="28">
        <v>1</v>
      </c>
      <c r="BL35" s="28">
        <v>3</v>
      </c>
      <c r="BM35" s="28">
        <v>1</v>
      </c>
      <c r="BN35" s="28">
        <v>3</v>
      </c>
      <c r="BO35" s="28">
        <v>3</v>
      </c>
      <c r="BP35" s="28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</v>
      </c>
      <c r="T36" s="2">
        <f t="shared" si="2"/>
        <v>18000</v>
      </c>
      <c r="U36" s="2">
        <f t="shared" si="3"/>
        <v>200000</v>
      </c>
      <c r="V36" s="2">
        <f t="shared" si="4"/>
        <v>2200</v>
      </c>
      <c r="W36" s="2">
        <f t="shared" si="5"/>
        <v>200000</v>
      </c>
      <c r="X36" s="2">
        <f t="shared" si="6"/>
        <v>2200</v>
      </c>
      <c r="Y36" s="2">
        <f t="shared" si="7"/>
        <v>450</v>
      </c>
      <c r="Z36" s="2">
        <f t="shared" si="8"/>
        <v>5000</v>
      </c>
      <c r="AA36" s="2">
        <f t="shared" si="9"/>
        <v>5000</v>
      </c>
      <c r="AB36" s="2">
        <f t="shared" si="10"/>
        <v>37.5</v>
      </c>
      <c r="AC36" s="2">
        <f t="shared" si="11"/>
        <v>250</v>
      </c>
      <c r="AD36" s="2">
        <f t="shared" si="0"/>
        <v>15000</v>
      </c>
      <c r="AE36" s="13">
        <f t="shared" si="14"/>
        <v>49.44588362049948</v>
      </c>
      <c r="AF36" s="10">
        <f t="shared" si="15"/>
        <v>0.10891089108910891</v>
      </c>
      <c r="AG36" s="10">
        <f t="shared" si="16"/>
        <v>5000.0053227722774</v>
      </c>
      <c r="AH36" s="10">
        <f t="shared" si="17"/>
        <v>3300</v>
      </c>
      <c r="AI36" s="10">
        <f t="shared" si="18"/>
        <v>73514.851485148509</v>
      </c>
      <c r="AJ36" s="10">
        <f t="shared" si="19"/>
        <v>201100</v>
      </c>
      <c r="AK36" s="10">
        <f t="shared" si="20"/>
        <v>4204860000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28">
        <v>1</v>
      </c>
      <c r="BE36" s="28">
        <v>3</v>
      </c>
      <c r="BF36" s="28">
        <v>1</v>
      </c>
      <c r="BG36" s="28">
        <v>2</v>
      </c>
      <c r="BH36" s="28">
        <v>3</v>
      </c>
      <c r="BI36" s="28">
        <v>2</v>
      </c>
      <c r="BJ36" s="28">
        <v>3</v>
      </c>
      <c r="BK36" s="28">
        <v>1</v>
      </c>
      <c r="BL36" s="28">
        <v>2</v>
      </c>
      <c r="BM36" s="28">
        <v>2</v>
      </c>
      <c r="BN36" s="28">
        <v>3</v>
      </c>
      <c r="BO36" s="28">
        <v>1</v>
      </c>
      <c r="BP36" s="28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</v>
      </c>
      <c r="T37" s="2">
        <f t="shared" si="2"/>
        <v>20000</v>
      </c>
      <c r="U37" s="2">
        <f t="shared" si="3"/>
        <v>220000.00000000003</v>
      </c>
      <c r="V37" s="2">
        <f t="shared" si="4"/>
        <v>1800</v>
      </c>
      <c r="W37" s="2">
        <f t="shared" si="5"/>
        <v>220000.00000000003</v>
      </c>
      <c r="X37" s="2">
        <f t="shared" si="6"/>
        <v>1800</v>
      </c>
      <c r="Y37" s="2">
        <f t="shared" si="7"/>
        <v>500</v>
      </c>
      <c r="Z37" s="2">
        <f t="shared" si="8"/>
        <v>5500</v>
      </c>
      <c r="AA37" s="2">
        <f t="shared" si="9"/>
        <v>5500</v>
      </c>
      <c r="AB37" s="2">
        <f t="shared" si="10"/>
        <v>12.5</v>
      </c>
      <c r="AC37" s="2">
        <f t="shared" si="11"/>
        <v>500</v>
      </c>
      <c r="AD37" s="2">
        <f t="shared" si="0"/>
        <v>15000</v>
      </c>
      <c r="AE37" s="13">
        <f t="shared" si="14"/>
        <v>33.392982400949457</v>
      </c>
      <c r="AF37" s="10">
        <f t="shared" si="15"/>
        <v>8.2568807339449546E-2</v>
      </c>
      <c r="AG37" s="10">
        <f t="shared" si="16"/>
        <v>5500.0028868501531</v>
      </c>
      <c r="AH37" s="10">
        <f t="shared" si="17"/>
        <v>2700</v>
      </c>
      <c r="AI37" s="10">
        <f t="shared" si="18"/>
        <v>20642.201834862386</v>
      </c>
      <c r="AJ37" s="10">
        <f t="shared" si="19"/>
        <v>220900.00000000003</v>
      </c>
      <c r="AK37" s="10">
        <f t="shared" si="20"/>
        <v>2105730000.0000005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27">
        <v>35</v>
      </c>
      <c r="BD37" s="27">
        <v>2</v>
      </c>
      <c r="BE37" s="27">
        <v>1</v>
      </c>
      <c r="BF37" s="27">
        <v>2</v>
      </c>
      <c r="BG37" s="27">
        <v>3</v>
      </c>
      <c r="BH37" s="27">
        <v>1</v>
      </c>
      <c r="BI37" s="27">
        <v>3</v>
      </c>
      <c r="BJ37" s="27">
        <v>1</v>
      </c>
      <c r="BK37" s="27">
        <v>2</v>
      </c>
      <c r="BL37" s="27">
        <v>3</v>
      </c>
      <c r="BM37" s="27">
        <v>3</v>
      </c>
      <c r="BN37" s="27">
        <v>1</v>
      </c>
      <c r="BO37" s="27">
        <v>2</v>
      </c>
      <c r="BP37" s="27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</v>
      </c>
      <c r="T38" s="2">
        <f t="shared" si="2"/>
        <v>22000</v>
      </c>
      <c r="U38" s="2">
        <f t="shared" si="3"/>
        <v>180000</v>
      </c>
      <c r="V38" s="2">
        <f t="shared" si="4"/>
        <v>2000</v>
      </c>
      <c r="W38" s="2">
        <f t="shared" si="5"/>
        <v>180000</v>
      </c>
      <c r="X38" s="2">
        <f t="shared" si="6"/>
        <v>2000</v>
      </c>
      <c r="Y38" s="2">
        <f t="shared" si="7"/>
        <v>550</v>
      </c>
      <c r="Z38" s="2">
        <f t="shared" si="8"/>
        <v>4500</v>
      </c>
      <c r="AA38" s="2">
        <f t="shared" si="9"/>
        <v>4500</v>
      </c>
      <c r="AB38" s="2">
        <f t="shared" si="10"/>
        <v>25</v>
      </c>
      <c r="AC38" s="2">
        <f t="shared" si="11"/>
        <v>750</v>
      </c>
      <c r="AD38" s="2">
        <f t="shared" si="0"/>
        <v>15000</v>
      </c>
      <c r="AE38" s="13">
        <f t="shared" si="14"/>
        <v>50.775794301701609</v>
      </c>
      <c r="AF38" s="10">
        <f t="shared" si="15"/>
        <v>8.3333333333333329E-2</v>
      </c>
      <c r="AG38" s="10">
        <f t="shared" si="16"/>
        <v>4500.0021185185187</v>
      </c>
      <c r="AH38" s="10">
        <f t="shared" si="17"/>
        <v>3000</v>
      </c>
      <c r="AI38" s="10">
        <f t="shared" si="18"/>
        <v>45833.333333333336</v>
      </c>
      <c r="AJ38" s="10">
        <f t="shared" si="19"/>
        <v>181000</v>
      </c>
      <c r="AK38" s="10">
        <f t="shared" si="20"/>
        <v>3174200000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43.953241149553634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P42"/>
  <sheetViews>
    <sheetView topLeftCell="AL1" zoomScale="90" zoomScaleNormal="90" workbookViewId="0">
      <selection activeCell="AN13" sqref="AN13:AO14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 ht="19.2">
      <c r="R1" s="99" t="s">
        <v>121</v>
      </c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</v>
      </c>
      <c r="T3" s="2">
        <f>LOOKUP(D3,$AY$20:$BA$20,$AY$23:$BA$23)</f>
        <v>180000</v>
      </c>
      <c r="U3" s="2">
        <f>LOOKUP(E3,$AY$20:$BA$20,$AY$24:$BA$24)</f>
        <v>1800</v>
      </c>
      <c r="V3" s="2">
        <f>LOOKUP(F3,$AY$20:$BA$20,$AY$25:$BA$25)</f>
        <v>18000</v>
      </c>
      <c r="W3" s="2">
        <f>LOOKUP(G3,$AY$20:$BA$20,$AY$26:$BA$26)</f>
        <v>1800</v>
      </c>
      <c r="X3" s="2">
        <f>LOOKUP(H3,$AY$20:$BA$20,$AY$27:$BA$27)</f>
        <v>18000</v>
      </c>
      <c r="Y3" s="2">
        <f>LOOKUP(I3,$AY$20:$BA$20,$AY$28:$BA$28)</f>
        <v>4500</v>
      </c>
      <c r="Z3" s="2">
        <f>LOOKUP(J3,$AY$20:$BA$20,$AY$29:$BA$29)</f>
        <v>45</v>
      </c>
      <c r="AA3" s="2">
        <f>LOOKUP(K3,$AY$20:$BA$20,$AY$30:$BA$30)</f>
        <v>45</v>
      </c>
      <c r="AB3" s="2">
        <f>LOOKUP(L3,$AY$20:$BA$20,$AY$31:$BA$31)</f>
        <v>250</v>
      </c>
      <c r="AC3" s="2">
        <f>LOOKUP(M3,$AY$20:$BA$20,$AY$32:$BA$32)</f>
        <v>5000</v>
      </c>
      <c r="AD3" s="2">
        <f t="shared" ref="AD3:AD38" si="0">LOOKUP(N3,$AY$20:$BA$20,$AY$33:$BA$33)</f>
        <v>5000</v>
      </c>
      <c r="AE3" s="13">
        <f>((AF3+(AG3/AA3))*(1.38*100-1.33)+(AI3*(AH3+AJ3)*AL3/AK3)-1.2)/(1+(AI3*AJ3/AK3)+AG3*((1/AA3)+0.006+(13.67*0.006/AA3))+AF3*13.67*0.006)</f>
        <v>4822.9932273801842</v>
      </c>
      <c r="AF3" s="10">
        <f>S3/(R3+S3)</f>
        <v>9.0909090909090912E-2</v>
      </c>
      <c r="AG3" s="10">
        <f>(((R3*S3)/(R3+S3)+T3)/AC3/AD3)+Z3</f>
        <v>45.007854545454542</v>
      </c>
      <c r="AH3" s="10">
        <f>V3+X3*0.5</f>
        <v>27000</v>
      </c>
      <c r="AI3" s="10">
        <f>(R3*S3)*AB3/(R3+S3)</f>
        <v>4090909.0909090908</v>
      </c>
      <c r="AJ3" s="10">
        <f>W3+X3*0.5</f>
        <v>10800</v>
      </c>
      <c r="AK3" s="10">
        <f>(AH3+AJ3)*(1+AB3)*Y3+AH3*AJ3</f>
        <v>42986700000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10000</v>
      </c>
      <c r="AD4" s="2">
        <f t="shared" si="0"/>
        <v>5000</v>
      </c>
      <c r="AE4" s="13">
        <f>((AF4+(AG4/AA4))*(1.38*100-1.33)+(AI4*(AH4+AJ4)*AL4/AK4)-1.2)/(1+(AI4*AJ4/AK4)+AG4*((1/AA4)+0.006+(13.67*0.006/AA4))+AF4*13.67*0.006)</f>
        <v>5326.9065768058899</v>
      </c>
      <c r="AF4" s="10">
        <f>S4/(R4+S4)</f>
        <v>9.0909090909090912E-2</v>
      </c>
      <c r="AG4" s="10">
        <f>(((R4*S4)/(R4+S4)+T4)/AC4/AD4)+Z4</f>
        <v>50.004363636363635</v>
      </c>
      <c r="AH4" s="10">
        <f>V4+X4*0.5</f>
        <v>30000</v>
      </c>
      <c r="AI4" s="10">
        <f>(R4*S4)*AB4/(R4+S4)</f>
        <v>9090909.0909090918</v>
      </c>
      <c r="AJ4" s="10">
        <f>W4+X4*0.5</f>
        <v>12000</v>
      </c>
      <c r="AK4" s="10">
        <f>(AH4+AJ4)*(1+AB4)*Y4+AH4*AJ4</f>
        <v>105570000000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1012636600.6442494</v>
      </c>
      <c r="AQ4" s="22">
        <f>AP4/AO4</f>
        <v>1012636600.6442494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29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</v>
      </c>
      <c r="T5" s="2">
        <f t="shared" si="2"/>
        <v>220000.00000000003</v>
      </c>
      <c r="U5" s="2">
        <f t="shared" si="3"/>
        <v>2200</v>
      </c>
      <c r="V5" s="2">
        <f t="shared" si="4"/>
        <v>22000</v>
      </c>
      <c r="W5" s="2">
        <f t="shared" si="5"/>
        <v>2200</v>
      </c>
      <c r="X5" s="2">
        <f t="shared" si="6"/>
        <v>22000</v>
      </c>
      <c r="Y5" s="2">
        <f t="shared" si="7"/>
        <v>5500</v>
      </c>
      <c r="Z5" s="2">
        <f t="shared" si="8"/>
        <v>55.000000000000007</v>
      </c>
      <c r="AA5" s="2">
        <f t="shared" si="9"/>
        <v>55.000000000000007</v>
      </c>
      <c r="AB5" s="2">
        <f t="shared" si="10"/>
        <v>750</v>
      </c>
      <c r="AC5" s="2">
        <f t="shared" si="11"/>
        <v>15000</v>
      </c>
      <c r="AD5" s="2">
        <f t="shared" si="0"/>
        <v>5000</v>
      </c>
      <c r="AE5" s="13">
        <f t="shared" ref="AE5:AE38" si="14">((AF5+(AG5/AA5))*(1.38*100-1.33)+(AI5*(AH5+AJ5)*AL5/AK5)-1.2)/(1+(AI5*AJ5/AK5)+AG5*((1/AA5)+0.006+(13.67*0.006/AA5))+AF5*13.67*0.006)</f>
        <v>5811.6571244431034</v>
      </c>
      <c r="AF5" s="10">
        <f t="shared" ref="AF5:AF38" si="15">S5/(R5+S5)</f>
        <v>9.0909090909090898E-2</v>
      </c>
      <c r="AG5" s="10">
        <f t="shared" ref="AG5:AG38" si="16">(((R5*S5)/(R5+S5)+T5)/AC5/AD5)+Z5</f>
        <v>55.003200000000007</v>
      </c>
      <c r="AH5" s="10">
        <f t="shared" ref="AH5:AH38" si="17">V5+X5*0.5</f>
        <v>33000</v>
      </c>
      <c r="AI5" s="10">
        <f t="shared" ref="AI5:AI38" si="18">(R5*S5)*AB5/(R5+S5)</f>
        <v>15000000</v>
      </c>
      <c r="AJ5" s="10">
        <f t="shared" ref="AJ5:AJ38" si="19">W5+X5*0.5</f>
        <v>13200</v>
      </c>
      <c r="AK5" s="10">
        <f t="shared" ref="AK5:AK38" si="20">(AH5+AJ5)*(1+AB5)*Y5+AH5*AJ5</f>
        <v>191264700000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5332840.6570628881</v>
      </c>
      <c r="AQ5" s="25">
        <f>AP5/AO5</f>
        <v>152366.87591608253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29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</v>
      </c>
      <c r="T6" s="2">
        <f t="shared" si="2"/>
        <v>180000</v>
      </c>
      <c r="U6" s="2">
        <f t="shared" si="3"/>
        <v>1800</v>
      </c>
      <c r="V6" s="2">
        <f t="shared" si="4"/>
        <v>20000</v>
      </c>
      <c r="W6" s="2">
        <f t="shared" si="5"/>
        <v>2000</v>
      </c>
      <c r="X6" s="2">
        <f t="shared" si="6"/>
        <v>20000</v>
      </c>
      <c r="Y6" s="2">
        <f t="shared" si="7"/>
        <v>5000</v>
      </c>
      <c r="Z6" s="2">
        <f t="shared" si="8"/>
        <v>55.000000000000007</v>
      </c>
      <c r="AA6" s="2">
        <f t="shared" si="9"/>
        <v>55.000000000000007</v>
      </c>
      <c r="AB6" s="2">
        <f t="shared" si="10"/>
        <v>750</v>
      </c>
      <c r="AC6" s="2">
        <f t="shared" si="11"/>
        <v>15000</v>
      </c>
      <c r="AD6" s="2">
        <f t="shared" si="0"/>
        <v>5000</v>
      </c>
      <c r="AE6" s="13">
        <f t="shared" si="14"/>
        <v>4909.9745385574743</v>
      </c>
      <c r="AF6" s="10">
        <f t="shared" si="15"/>
        <v>9.0909090909090912E-2</v>
      </c>
      <c r="AG6" s="10">
        <f t="shared" si="16"/>
        <v>55.002618181818185</v>
      </c>
      <c r="AH6" s="10">
        <f t="shared" si="17"/>
        <v>30000</v>
      </c>
      <c r="AI6" s="10">
        <f t="shared" si="18"/>
        <v>12272727.272727273</v>
      </c>
      <c r="AJ6" s="10">
        <f t="shared" si="19"/>
        <v>12000</v>
      </c>
      <c r="AK6" s="10">
        <f t="shared" si="20"/>
        <v>158070000000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1017969441.3013123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29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</v>
      </c>
      <c r="T7" s="2">
        <f t="shared" si="2"/>
        <v>200000</v>
      </c>
      <c r="U7" s="2">
        <f t="shared" si="3"/>
        <v>2000</v>
      </c>
      <c r="V7" s="2">
        <f t="shared" si="4"/>
        <v>22000</v>
      </c>
      <c r="W7" s="2">
        <f t="shared" si="5"/>
        <v>2200</v>
      </c>
      <c r="X7" s="2">
        <f t="shared" si="6"/>
        <v>22000</v>
      </c>
      <c r="Y7" s="2">
        <f t="shared" si="7"/>
        <v>5500</v>
      </c>
      <c r="Z7" s="2">
        <f t="shared" si="8"/>
        <v>45</v>
      </c>
      <c r="AA7" s="2">
        <f t="shared" si="9"/>
        <v>45</v>
      </c>
      <c r="AB7" s="2">
        <f t="shared" si="10"/>
        <v>250</v>
      </c>
      <c r="AC7" s="2">
        <f t="shared" si="11"/>
        <v>5000</v>
      </c>
      <c r="AD7" s="2">
        <f t="shared" si="0"/>
        <v>5000</v>
      </c>
      <c r="AE7" s="13">
        <f t="shared" si="14"/>
        <v>5505.7213221577604</v>
      </c>
      <c r="AF7" s="10">
        <f t="shared" si="15"/>
        <v>9.0909090909090912E-2</v>
      </c>
      <c r="AG7" s="10">
        <f t="shared" si="16"/>
        <v>45.00872727272727</v>
      </c>
      <c r="AH7" s="10">
        <f t="shared" si="17"/>
        <v>33000</v>
      </c>
      <c r="AI7" s="10">
        <f t="shared" si="18"/>
        <v>4545454.5454545459</v>
      </c>
      <c r="AJ7" s="10">
        <f t="shared" si="19"/>
        <v>13200</v>
      </c>
      <c r="AK7" s="10">
        <f t="shared" si="20"/>
        <v>64214700000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29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</v>
      </c>
      <c r="T8" s="2">
        <f t="shared" si="2"/>
        <v>220000.00000000003</v>
      </c>
      <c r="U8" s="2">
        <f t="shared" si="3"/>
        <v>2200</v>
      </c>
      <c r="V8" s="2">
        <f t="shared" si="4"/>
        <v>18000</v>
      </c>
      <c r="W8" s="2">
        <f t="shared" si="5"/>
        <v>1800</v>
      </c>
      <c r="X8" s="2">
        <f t="shared" si="6"/>
        <v>18000</v>
      </c>
      <c r="Y8" s="2">
        <f t="shared" si="7"/>
        <v>4500</v>
      </c>
      <c r="Z8" s="2">
        <f t="shared" si="8"/>
        <v>50</v>
      </c>
      <c r="AA8" s="2">
        <f t="shared" si="9"/>
        <v>50</v>
      </c>
      <c r="AB8" s="2">
        <f t="shared" si="10"/>
        <v>500</v>
      </c>
      <c r="AC8" s="2">
        <f t="shared" si="11"/>
        <v>10000</v>
      </c>
      <c r="AD8" s="2">
        <f t="shared" si="0"/>
        <v>5000</v>
      </c>
      <c r="AE8" s="13">
        <f t="shared" si="14"/>
        <v>5487.2165226908655</v>
      </c>
      <c r="AF8" s="10">
        <f t="shared" si="15"/>
        <v>9.0909090909090898E-2</v>
      </c>
      <c r="AG8" s="10">
        <f t="shared" si="16"/>
        <v>50.004800000000003</v>
      </c>
      <c r="AH8" s="10">
        <f t="shared" si="17"/>
        <v>27000</v>
      </c>
      <c r="AI8" s="10">
        <f t="shared" si="18"/>
        <v>10000000</v>
      </c>
      <c r="AJ8" s="10">
        <f t="shared" si="19"/>
        <v>10800</v>
      </c>
      <c r="AK8" s="10">
        <f t="shared" si="20"/>
        <v>85511700000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29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</v>
      </c>
      <c r="T9" s="2">
        <f t="shared" si="2"/>
        <v>200000</v>
      </c>
      <c r="U9" s="2">
        <f t="shared" si="3"/>
        <v>2200</v>
      </c>
      <c r="V9" s="2">
        <f t="shared" si="4"/>
        <v>18000</v>
      </c>
      <c r="W9" s="2">
        <f t="shared" si="5"/>
        <v>2000</v>
      </c>
      <c r="X9" s="2">
        <f t="shared" si="6"/>
        <v>22000</v>
      </c>
      <c r="Y9" s="2">
        <f t="shared" si="7"/>
        <v>5500</v>
      </c>
      <c r="Z9" s="2">
        <f t="shared" si="8"/>
        <v>45</v>
      </c>
      <c r="AA9" s="2">
        <f t="shared" si="9"/>
        <v>50</v>
      </c>
      <c r="AB9" s="2">
        <f t="shared" si="10"/>
        <v>500</v>
      </c>
      <c r="AC9" s="2">
        <f t="shared" si="11"/>
        <v>15000</v>
      </c>
      <c r="AD9" s="2">
        <f t="shared" si="0"/>
        <v>5000</v>
      </c>
      <c r="AE9" s="13">
        <f t="shared" si="14"/>
        <v>5182.1078811785965</v>
      </c>
      <c r="AF9" s="10">
        <f t="shared" si="15"/>
        <v>9.0909090909090912E-2</v>
      </c>
      <c r="AG9" s="10">
        <f t="shared" si="16"/>
        <v>45.002884848484847</v>
      </c>
      <c r="AH9" s="10">
        <f t="shared" si="17"/>
        <v>29000</v>
      </c>
      <c r="AI9" s="10">
        <f t="shared" si="18"/>
        <v>8181818.1818181816</v>
      </c>
      <c r="AJ9" s="10">
        <f t="shared" si="19"/>
        <v>13000</v>
      </c>
      <c r="AK9" s="10">
        <f t="shared" si="20"/>
        <v>116108000000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29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28">
        <v>1</v>
      </c>
      <c r="BE9" s="28">
        <v>1</v>
      </c>
      <c r="BF9" s="28">
        <v>2</v>
      </c>
      <c r="BG9" s="28">
        <v>3</v>
      </c>
      <c r="BH9" s="28">
        <v>1</v>
      </c>
      <c r="BI9" s="28">
        <v>2</v>
      </c>
      <c r="BJ9" s="28">
        <v>3</v>
      </c>
      <c r="BK9" s="28">
        <v>3</v>
      </c>
      <c r="BL9" s="28">
        <v>1</v>
      </c>
      <c r="BM9" s="28">
        <v>2</v>
      </c>
      <c r="BN9" s="28">
        <v>2</v>
      </c>
      <c r="BO9" s="28">
        <v>3</v>
      </c>
      <c r="BP9" s="28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</v>
      </c>
      <c r="T10" s="2">
        <f t="shared" si="2"/>
        <v>220000.00000000003</v>
      </c>
      <c r="U10" s="2">
        <f t="shared" si="3"/>
        <v>1800</v>
      </c>
      <c r="V10" s="2">
        <f t="shared" si="4"/>
        <v>20000</v>
      </c>
      <c r="W10" s="2">
        <f t="shared" si="5"/>
        <v>2200</v>
      </c>
      <c r="X10" s="2">
        <f t="shared" si="6"/>
        <v>18000</v>
      </c>
      <c r="Y10" s="2">
        <f t="shared" si="7"/>
        <v>4500</v>
      </c>
      <c r="Z10" s="2">
        <f t="shared" si="8"/>
        <v>50</v>
      </c>
      <c r="AA10" s="2">
        <f t="shared" si="9"/>
        <v>55.000000000000007</v>
      </c>
      <c r="AB10" s="2">
        <f t="shared" si="10"/>
        <v>750</v>
      </c>
      <c r="AC10" s="2">
        <f t="shared" si="11"/>
        <v>5000</v>
      </c>
      <c r="AD10" s="2">
        <f t="shared" si="0"/>
        <v>5000</v>
      </c>
      <c r="AE10" s="13">
        <f t="shared" si="14"/>
        <v>5348.0686704451737</v>
      </c>
      <c r="AF10" s="10">
        <f t="shared" si="15"/>
        <v>9.0909090909090912E-2</v>
      </c>
      <c r="AG10" s="10">
        <f t="shared" si="16"/>
        <v>50.009527272727276</v>
      </c>
      <c r="AH10" s="10">
        <f t="shared" si="17"/>
        <v>29000</v>
      </c>
      <c r="AI10" s="10">
        <f t="shared" si="18"/>
        <v>13636363.636363637</v>
      </c>
      <c r="AJ10" s="10">
        <f t="shared" si="19"/>
        <v>11200</v>
      </c>
      <c r="AK10" s="10">
        <f t="shared" si="20"/>
        <v>136180700000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29">
        <f t="shared" si="12"/>
        <v>20000</v>
      </c>
      <c r="BA10" s="30">
        <f t="shared" si="12"/>
        <v>200000</v>
      </c>
      <c r="BC10" s="8">
        <v>8</v>
      </c>
      <c r="BD10" s="28">
        <v>2</v>
      </c>
      <c r="BE10" s="28">
        <v>2</v>
      </c>
      <c r="BF10" s="28">
        <v>3</v>
      </c>
      <c r="BG10" s="28">
        <v>1</v>
      </c>
      <c r="BH10" s="28">
        <v>2</v>
      </c>
      <c r="BI10" s="28">
        <v>3</v>
      </c>
      <c r="BJ10" s="28">
        <v>1</v>
      </c>
      <c r="BK10" s="28">
        <v>1</v>
      </c>
      <c r="BL10" s="28">
        <v>2</v>
      </c>
      <c r="BM10" s="28">
        <v>3</v>
      </c>
      <c r="BN10" s="28">
        <v>3</v>
      </c>
      <c r="BO10" s="28">
        <v>1</v>
      </c>
      <c r="BP10" s="28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</v>
      </c>
      <c r="T11" s="2">
        <f t="shared" si="2"/>
        <v>180000</v>
      </c>
      <c r="U11" s="2">
        <f t="shared" si="3"/>
        <v>2000</v>
      </c>
      <c r="V11" s="2">
        <f t="shared" si="4"/>
        <v>22000</v>
      </c>
      <c r="W11" s="2">
        <f t="shared" si="5"/>
        <v>1800</v>
      </c>
      <c r="X11" s="2">
        <f t="shared" si="6"/>
        <v>20000</v>
      </c>
      <c r="Y11" s="2">
        <f t="shared" si="7"/>
        <v>5000</v>
      </c>
      <c r="Z11" s="2">
        <f t="shared" si="8"/>
        <v>55.000000000000007</v>
      </c>
      <c r="AA11" s="2">
        <f t="shared" si="9"/>
        <v>45</v>
      </c>
      <c r="AB11" s="2">
        <f t="shared" si="10"/>
        <v>250</v>
      </c>
      <c r="AC11" s="2">
        <f t="shared" si="11"/>
        <v>10000</v>
      </c>
      <c r="AD11" s="2">
        <f t="shared" si="0"/>
        <v>5000</v>
      </c>
      <c r="AE11" s="13">
        <f t="shared" si="14"/>
        <v>5358.2315795192717</v>
      </c>
      <c r="AF11" s="10">
        <f t="shared" si="15"/>
        <v>9.0909090909090898E-2</v>
      </c>
      <c r="AG11" s="10">
        <f t="shared" si="16"/>
        <v>55.004000000000005</v>
      </c>
      <c r="AH11" s="10">
        <f t="shared" si="17"/>
        <v>32000</v>
      </c>
      <c r="AI11" s="10">
        <f t="shared" si="18"/>
        <v>5000000</v>
      </c>
      <c r="AJ11" s="10">
        <f t="shared" si="19"/>
        <v>11800</v>
      </c>
      <c r="AK11" s="10">
        <f t="shared" si="20"/>
        <v>55346600000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29">
        <f t="shared" si="12"/>
        <v>5000</v>
      </c>
      <c r="BC11" s="8">
        <v>9</v>
      </c>
      <c r="BD11" s="28">
        <v>3</v>
      </c>
      <c r="BE11" s="28">
        <v>3</v>
      </c>
      <c r="BF11" s="28">
        <v>1</v>
      </c>
      <c r="BG11" s="28">
        <v>2</v>
      </c>
      <c r="BH11" s="28">
        <v>3</v>
      </c>
      <c r="BI11" s="28">
        <v>1</v>
      </c>
      <c r="BJ11" s="28">
        <v>2</v>
      </c>
      <c r="BK11" s="28">
        <v>2</v>
      </c>
      <c r="BL11" s="28">
        <v>3</v>
      </c>
      <c r="BM11" s="28">
        <v>1</v>
      </c>
      <c r="BN11" s="28">
        <v>1</v>
      </c>
      <c r="BO11" s="28">
        <v>2</v>
      </c>
      <c r="BP11" s="28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</v>
      </c>
      <c r="T12" s="2">
        <f t="shared" si="2"/>
        <v>220000.00000000003</v>
      </c>
      <c r="U12" s="2">
        <f t="shared" si="3"/>
        <v>2000</v>
      </c>
      <c r="V12" s="2">
        <f t="shared" si="4"/>
        <v>18000</v>
      </c>
      <c r="W12" s="2">
        <f t="shared" si="5"/>
        <v>2200</v>
      </c>
      <c r="X12" s="2">
        <f t="shared" si="6"/>
        <v>20000</v>
      </c>
      <c r="Y12" s="2">
        <f t="shared" si="7"/>
        <v>5500</v>
      </c>
      <c r="Z12" s="2">
        <f t="shared" si="8"/>
        <v>50</v>
      </c>
      <c r="AA12" s="2">
        <f t="shared" si="9"/>
        <v>45</v>
      </c>
      <c r="AB12" s="2">
        <f t="shared" si="10"/>
        <v>750</v>
      </c>
      <c r="AC12" s="2">
        <f t="shared" si="11"/>
        <v>10000</v>
      </c>
      <c r="AD12" s="2">
        <f t="shared" si="0"/>
        <v>5000</v>
      </c>
      <c r="AE12" s="13">
        <f t="shared" si="14"/>
        <v>4831.2488274192365</v>
      </c>
      <c r="AF12" s="10">
        <f t="shared" si="15"/>
        <v>9.0909090909090912E-2</v>
      </c>
      <c r="AG12" s="10">
        <f t="shared" si="16"/>
        <v>50.004727272727273</v>
      </c>
      <c r="AH12" s="10">
        <f t="shared" si="17"/>
        <v>28000</v>
      </c>
      <c r="AI12" s="10">
        <f t="shared" si="18"/>
        <v>12272727.272727273</v>
      </c>
      <c r="AJ12" s="10">
        <f t="shared" si="19"/>
        <v>12200</v>
      </c>
      <c r="AK12" s="10">
        <f t="shared" si="20"/>
        <v>166387700000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29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28">
        <v>1</v>
      </c>
      <c r="BE12" s="28">
        <v>1</v>
      </c>
      <c r="BF12" s="28">
        <v>3</v>
      </c>
      <c r="BG12" s="28">
        <v>2</v>
      </c>
      <c r="BH12" s="28">
        <v>1</v>
      </c>
      <c r="BI12" s="28">
        <v>3</v>
      </c>
      <c r="BJ12" s="28">
        <v>2</v>
      </c>
      <c r="BK12" s="28">
        <v>3</v>
      </c>
      <c r="BL12" s="28">
        <v>2</v>
      </c>
      <c r="BM12" s="28">
        <v>1</v>
      </c>
      <c r="BN12" s="28">
        <v>3</v>
      </c>
      <c r="BO12" s="28">
        <v>2</v>
      </c>
      <c r="BP12" s="28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</v>
      </c>
      <c r="T13" s="2">
        <f t="shared" si="2"/>
        <v>180000</v>
      </c>
      <c r="U13" s="2">
        <f t="shared" si="3"/>
        <v>2200</v>
      </c>
      <c r="V13" s="2">
        <f t="shared" si="4"/>
        <v>20000</v>
      </c>
      <c r="W13" s="2">
        <f t="shared" si="5"/>
        <v>1800</v>
      </c>
      <c r="X13" s="2">
        <f t="shared" si="6"/>
        <v>22000</v>
      </c>
      <c r="Y13" s="2">
        <f t="shared" si="7"/>
        <v>4500</v>
      </c>
      <c r="Z13" s="2">
        <f t="shared" si="8"/>
        <v>55.000000000000007</v>
      </c>
      <c r="AA13" s="2">
        <f t="shared" si="9"/>
        <v>50</v>
      </c>
      <c r="AB13" s="2">
        <f t="shared" si="10"/>
        <v>250</v>
      </c>
      <c r="AC13" s="2">
        <f t="shared" si="11"/>
        <v>15000</v>
      </c>
      <c r="AD13" s="2">
        <f t="shared" si="0"/>
        <v>5000</v>
      </c>
      <c r="AE13" s="13">
        <f t="shared" si="14"/>
        <v>4907.1624855622786</v>
      </c>
      <c r="AF13" s="10">
        <f t="shared" si="15"/>
        <v>9.0909090909090912E-2</v>
      </c>
      <c r="AG13" s="10">
        <f t="shared" si="16"/>
        <v>55.002642424242431</v>
      </c>
      <c r="AH13" s="10">
        <f t="shared" si="17"/>
        <v>31000</v>
      </c>
      <c r="AI13" s="10">
        <f t="shared" si="18"/>
        <v>4545454.5454545459</v>
      </c>
      <c r="AJ13" s="10">
        <f t="shared" si="19"/>
        <v>12800</v>
      </c>
      <c r="AK13" s="10">
        <f t="shared" si="20"/>
        <v>49868900000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22.661952054144816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29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28">
        <v>2</v>
      </c>
      <c r="BE13" s="28">
        <v>2</v>
      </c>
      <c r="BF13" s="28">
        <v>1</v>
      </c>
      <c r="BG13" s="28">
        <v>3</v>
      </c>
      <c r="BH13" s="28">
        <v>2</v>
      </c>
      <c r="BI13" s="28">
        <v>1</v>
      </c>
      <c r="BJ13" s="28">
        <v>3</v>
      </c>
      <c r="BK13" s="28">
        <v>1</v>
      </c>
      <c r="BL13" s="28">
        <v>3</v>
      </c>
      <c r="BM13" s="28">
        <v>2</v>
      </c>
      <c r="BN13" s="28">
        <v>1</v>
      </c>
      <c r="BO13" s="28">
        <v>3</v>
      </c>
      <c r="BP13" s="28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</v>
      </c>
      <c r="T14" s="2">
        <f t="shared" si="2"/>
        <v>200000</v>
      </c>
      <c r="U14" s="2">
        <f t="shared" si="3"/>
        <v>1800</v>
      </c>
      <c r="V14" s="2">
        <f t="shared" si="4"/>
        <v>22000</v>
      </c>
      <c r="W14" s="2">
        <f t="shared" si="5"/>
        <v>2000</v>
      </c>
      <c r="X14" s="2">
        <f t="shared" si="6"/>
        <v>18000</v>
      </c>
      <c r="Y14" s="2">
        <f t="shared" si="7"/>
        <v>5000</v>
      </c>
      <c r="Z14" s="2">
        <f t="shared" si="8"/>
        <v>45</v>
      </c>
      <c r="AA14" s="2">
        <f t="shared" si="9"/>
        <v>55.000000000000007</v>
      </c>
      <c r="AB14" s="2">
        <f t="shared" si="10"/>
        <v>500</v>
      </c>
      <c r="AC14" s="2">
        <f t="shared" si="11"/>
        <v>5000</v>
      </c>
      <c r="AD14" s="2">
        <f t="shared" si="0"/>
        <v>5000</v>
      </c>
      <c r="AE14" s="13">
        <f t="shared" si="14"/>
        <v>6246.5805276862548</v>
      </c>
      <c r="AF14" s="10">
        <f t="shared" si="15"/>
        <v>9.0909090909090898E-2</v>
      </c>
      <c r="AG14" s="10">
        <f t="shared" si="16"/>
        <v>45.008800000000001</v>
      </c>
      <c r="AH14" s="10">
        <f t="shared" si="17"/>
        <v>31000</v>
      </c>
      <c r="AI14" s="10">
        <f t="shared" si="18"/>
        <v>10000000</v>
      </c>
      <c r="AJ14" s="10">
        <f t="shared" si="19"/>
        <v>11000</v>
      </c>
      <c r="AK14" s="10">
        <f t="shared" si="20"/>
        <v>105551000000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74.490857684125302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29">
        <f t="shared" si="12"/>
        <v>500</v>
      </c>
      <c r="BA14" s="30">
        <f t="shared" si="12"/>
        <v>10000</v>
      </c>
      <c r="BC14" s="8">
        <v>12</v>
      </c>
      <c r="BD14" s="28">
        <v>3</v>
      </c>
      <c r="BE14" s="28">
        <v>3</v>
      </c>
      <c r="BF14" s="28">
        <v>2</v>
      </c>
      <c r="BG14" s="28">
        <v>1</v>
      </c>
      <c r="BH14" s="28">
        <v>3</v>
      </c>
      <c r="BI14" s="28">
        <v>2</v>
      </c>
      <c r="BJ14" s="28">
        <v>1</v>
      </c>
      <c r="BK14" s="28">
        <v>2</v>
      </c>
      <c r="BL14" s="28">
        <v>1</v>
      </c>
      <c r="BM14" s="28">
        <v>3</v>
      </c>
      <c r="BN14" s="28">
        <v>2</v>
      </c>
      <c r="BO14" s="28">
        <v>1</v>
      </c>
      <c r="BP14" s="28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</v>
      </c>
      <c r="T15" s="2">
        <f t="shared" si="2"/>
        <v>220000.00000000003</v>
      </c>
      <c r="U15" s="2">
        <f t="shared" si="3"/>
        <v>1800</v>
      </c>
      <c r="V15" s="2">
        <f t="shared" si="4"/>
        <v>22000</v>
      </c>
      <c r="W15" s="2">
        <f t="shared" si="5"/>
        <v>2000</v>
      </c>
      <c r="X15" s="2">
        <f t="shared" si="6"/>
        <v>18000</v>
      </c>
      <c r="Y15" s="2">
        <f t="shared" si="7"/>
        <v>5500</v>
      </c>
      <c r="Z15" s="2">
        <f t="shared" si="8"/>
        <v>55.000000000000007</v>
      </c>
      <c r="AA15" s="2">
        <f t="shared" si="9"/>
        <v>50</v>
      </c>
      <c r="AB15" s="2">
        <f t="shared" si="10"/>
        <v>250</v>
      </c>
      <c r="AC15" s="2">
        <f t="shared" si="11"/>
        <v>10000</v>
      </c>
      <c r="AD15" s="2">
        <f t="shared" si="0"/>
        <v>10000</v>
      </c>
      <c r="AE15" s="13">
        <f t="shared" si="14"/>
        <v>5326.3291059629482</v>
      </c>
      <c r="AF15" s="10">
        <f t="shared" si="15"/>
        <v>0.1</v>
      </c>
      <c r="AG15" s="10">
        <f t="shared" si="16"/>
        <v>55.002380000000009</v>
      </c>
      <c r="AH15" s="10">
        <f t="shared" si="17"/>
        <v>31000</v>
      </c>
      <c r="AI15" s="10">
        <f t="shared" si="18"/>
        <v>4500000</v>
      </c>
      <c r="AJ15" s="10">
        <f t="shared" si="19"/>
        <v>11000</v>
      </c>
      <c r="AK15" s="10">
        <f t="shared" si="20"/>
        <v>58322000000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29">
        <f t="shared" si="12"/>
        <v>10000</v>
      </c>
      <c r="BC15" s="31">
        <v>13</v>
      </c>
      <c r="BD15" s="35">
        <v>1</v>
      </c>
      <c r="BE15" s="35">
        <v>2</v>
      </c>
      <c r="BF15" s="35">
        <v>3</v>
      </c>
      <c r="BG15" s="35">
        <v>1</v>
      </c>
      <c r="BH15" s="35">
        <v>3</v>
      </c>
      <c r="BI15" s="35">
        <v>2</v>
      </c>
      <c r="BJ15" s="35">
        <v>1</v>
      </c>
      <c r="BK15" s="35">
        <v>3</v>
      </c>
      <c r="BL15" s="35">
        <v>3</v>
      </c>
      <c r="BM15" s="35">
        <v>2</v>
      </c>
      <c r="BN15" s="35">
        <v>1</v>
      </c>
      <c r="BO15" s="35">
        <v>2</v>
      </c>
      <c r="BP15" s="35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</v>
      </c>
      <c r="T16" s="2">
        <f t="shared" si="2"/>
        <v>180000</v>
      </c>
      <c r="U16" s="2">
        <f t="shared" si="3"/>
        <v>2000</v>
      </c>
      <c r="V16" s="2">
        <f t="shared" si="4"/>
        <v>18000</v>
      </c>
      <c r="W16" s="2">
        <f t="shared" si="5"/>
        <v>2200</v>
      </c>
      <c r="X16" s="2">
        <f t="shared" si="6"/>
        <v>20000</v>
      </c>
      <c r="Y16" s="2">
        <f t="shared" si="7"/>
        <v>4500</v>
      </c>
      <c r="Z16" s="2">
        <f t="shared" si="8"/>
        <v>45</v>
      </c>
      <c r="AA16" s="2">
        <f t="shared" si="9"/>
        <v>55.000000000000007</v>
      </c>
      <c r="AB16" s="2">
        <f t="shared" si="10"/>
        <v>500</v>
      </c>
      <c r="AC16" s="2">
        <f t="shared" si="11"/>
        <v>15000</v>
      </c>
      <c r="AD16" s="2">
        <f t="shared" si="0"/>
        <v>10000</v>
      </c>
      <c r="AE16" s="13">
        <f t="shared" si="14"/>
        <v>5678.7840267815336</v>
      </c>
      <c r="AF16" s="10">
        <f t="shared" si="15"/>
        <v>9.90990990990991E-2</v>
      </c>
      <c r="AG16" s="10">
        <f t="shared" si="16"/>
        <v>45.001332132132134</v>
      </c>
      <c r="AH16" s="10">
        <f t="shared" si="17"/>
        <v>28000</v>
      </c>
      <c r="AI16" s="10">
        <f t="shared" si="18"/>
        <v>9909909.9099099096</v>
      </c>
      <c r="AJ16" s="10">
        <f t="shared" si="19"/>
        <v>12200</v>
      </c>
      <c r="AK16" s="10">
        <f t="shared" si="20"/>
        <v>90972500000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29">
        <f t="shared" si="12"/>
        <v>10000</v>
      </c>
      <c r="BC16" s="8">
        <v>14</v>
      </c>
      <c r="BD16" s="28">
        <v>2</v>
      </c>
      <c r="BE16" s="28">
        <v>3</v>
      </c>
      <c r="BF16" s="28">
        <v>1</v>
      </c>
      <c r="BG16" s="28">
        <v>2</v>
      </c>
      <c r="BH16" s="28">
        <v>1</v>
      </c>
      <c r="BI16" s="28">
        <v>3</v>
      </c>
      <c r="BJ16" s="28">
        <v>2</v>
      </c>
      <c r="BK16" s="28">
        <v>1</v>
      </c>
      <c r="BL16" s="28">
        <v>1</v>
      </c>
      <c r="BM16" s="28">
        <v>3</v>
      </c>
      <c r="BN16" s="28">
        <v>2</v>
      </c>
      <c r="BO16" s="28">
        <v>3</v>
      </c>
      <c r="BP16" s="28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</v>
      </c>
      <c r="T17" s="2">
        <f t="shared" si="2"/>
        <v>200000</v>
      </c>
      <c r="U17" s="2">
        <f t="shared" si="3"/>
        <v>2200</v>
      </c>
      <c r="V17" s="2">
        <f t="shared" si="4"/>
        <v>20000</v>
      </c>
      <c r="W17" s="2">
        <f t="shared" si="5"/>
        <v>1800</v>
      </c>
      <c r="X17" s="2">
        <f t="shared" si="6"/>
        <v>22000</v>
      </c>
      <c r="Y17" s="2">
        <f t="shared" si="7"/>
        <v>5000</v>
      </c>
      <c r="Z17" s="2">
        <f t="shared" si="8"/>
        <v>50</v>
      </c>
      <c r="AA17" s="2">
        <f t="shared" si="9"/>
        <v>45</v>
      </c>
      <c r="AB17" s="2">
        <f t="shared" si="10"/>
        <v>750</v>
      </c>
      <c r="AC17" s="2">
        <f t="shared" si="11"/>
        <v>5000</v>
      </c>
      <c r="AD17" s="2">
        <f t="shared" si="0"/>
        <v>10000</v>
      </c>
      <c r="AE17" s="13">
        <f t="shared" si="14"/>
        <v>4813.7524155849169</v>
      </c>
      <c r="AF17" s="10">
        <f t="shared" si="15"/>
        <v>7.5630252100840331E-2</v>
      </c>
      <c r="AG17" s="10">
        <f t="shared" si="16"/>
        <v>50.00433277310924</v>
      </c>
      <c r="AH17" s="10">
        <f t="shared" si="17"/>
        <v>31000</v>
      </c>
      <c r="AI17" s="10">
        <f t="shared" si="18"/>
        <v>12478991.596638655</v>
      </c>
      <c r="AJ17" s="10">
        <f t="shared" si="19"/>
        <v>12800</v>
      </c>
      <c r="AK17" s="10">
        <f t="shared" si="20"/>
        <v>164865800000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28">
        <v>3</v>
      </c>
      <c r="BE17" s="28">
        <v>1</v>
      </c>
      <c r="BF17" s="28">
        <v>2</v>
      </c>
      <c r="BG17" s="28">
        <v>3</v>
      </c>
      <c r="BH17" s="28">
        <v>2</v>
      </c>
      <c r="BI17" s="28">
        <v>1</v>
      </c>
      <c r="BJ17" s="28">
        <v>3</v>
      </c>
      <c r="BK17" s="28">
        <v>2</v>
      </c>
      <c r="BL17" s="28">
        <v>2</v>
      </c>
      <c r="BM17" s="28">
        <v>1</v>
      </c>
      <c r="BN17" s="28">
        <v>3</v>
      </c>
      <c r="BO17" s="28">
        <v>1</v>
      </c>
      <c r="BP17" s="28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</v>
      </c>
      <c r="T18" s="2">
        <f t="shared" si="2"/>
        <v>220000.00000000003</v>
      </c>
      <c r="U18" s="2">
        <f t="shared" si="3"/>
        <v>2000</v>
      </c>
      <c r="V18" s="2">
        <f t="shared" si="4"/>
        <v>18000</v>
      </c>
      <c r="W18" s="2">
        <f t="shared" si="5"/>
        <v>1800</v>
      </c>
      <c r="X18" s="2">
        <f t="shared" si="6"/>
        <v>22000</v>
      </c>
      <c r="Y18" s="2">
        <f t="shared" si="7"/>
        <v>5000</v>
      </c>
      <c r="Z18" s="2">
        <f t="shared" si="8"/>
        <v>55.000000000000007</v>
      </c>
      <c r="AA18" s="2">
        <f t="shared" si="9"/>
        <v>55.000000000000007</v>
      </c>
      <c r="AB18" s="2">
        <f t="shared" si="10"/>
        <v>500</v>
      </c>
      <c r="AC18" s="2">
        <f t="shared" si="11"/>
        <v>5000</v>
      </c>
      <c r="AD18" s="2">
        <f t="shared" si="0"/>
        <v>10000</v>
      </c>
      <c r="AE18" s="13">
        <f t="shared" si="14"/>
        <v>5133.2693147900427</v>
      </c>
      <c r="AF18" s="10">
        <f t="shared" si="15"/>
        <v>0.1</v>
      </c>
      <c r="AG18" s="10">
        <f t="shared" si="16"/>
        <v>55.004760000000005</v>
      </c>
      <c r="AH18" s="10">
        <f t="shared" si="17"/>
        <v>29000</v>
      </c>
      <c r="AI18" s="10">
        <f t="shared" si="18"/>
        <v>9000000</v>
      </c>
      <c r="AJ18" s="10">
        <f t="shared" si="19"/>
        <v>12800</v>
      </c>
      <c r="AK18" s="10">
        <f t="shared" si="20"/>
        <v>105080200000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28">
        <v>1</v>
      </c>
      <c r="BE18" s="28">
        <v>2</v>
      </c>
      <c r="BF18" s="28">
        <v>3</v>
      </c>
      <c r="BG18" s="28">
        <v>2</v>
      </c>
      <c r="BH18" s="28">
        <v>1</v>
      </c>
      <c r="BI18" s="28">
        <v>1</v>
      </c>
      <c r="BJ18" s="28">
        <v>3</v>
      </c>
      <c r="BK18" s="28">
        <v>2</v>
      </c>
      <c r="BL18" s="28">
        <v>3</v>
      </c>
      <c r="BM18" s="28">
        <v>3</v>
      </c>
      <c r="BN18" s="28">
        <v>2</v>
      </c>
      <c r="BO18" s="28">
        <v>1</v>
      </c>
      <c r="BP18" s="28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</v>
      </c>
      <c r="T19" s="2">
        <f t="shared" si="2"/>
        <v>180000</v>
      </c>
      <c r="U19" s="2">
        <f t="shared" si="3"/>
        <v>2200</v>
      </c>
      <c r="V19" s="2">
        <f t="shared" si="4"/>
        <v>20000</v>
      </c>
      <c r="W19" s="2">
        <f t="shared" si="5"/>
        <v>2000</v>
      </c>
      <c r="X19" s="2">
        <f t="shared" si="6"/>
        <v>18000</v>
      </c>
      <c r="Y19" s="2">
        <f t="shared" si="7"/>
        <v>5500</v>
      </c>
      <c r="Z19" s="2">
        <f t="shared" si="8"/>
        <v>45</v>
      </c>
      <c r="AA19" s="2">
        <f t="shared" si="9"/>
        <v>45</v>
      </c>
      <c r="AB19" s="2">
        <f t="shared" si="10"/>
        <v>750</v>
      </c>
      <c r="AC19" s="2">
        <f t="shared" si="11"/>
        <v>10000</v>
      </c>
      <c r="AD19" s="2">
        <f t="shared" si="0"/>
        <v>10000</v>
      </c>
      <c r="AE19" s="13">
        <f t="shared" si="14"/>
        <v>5945.8258151781647</v>
      </c>
      <c r="AF19" s="10">
        <f t="shared" si="15"/>
        <v>9.90990990990991E-2</v>
      </c>
      <c r="AG19" s="10">
        <f t="shared" si="16"/>
        <v>45.001998198198201</v>
      </c>
      <c r="AH19" s="10">
        <f t="shared" si="17"/>
        <v>29000</v>
      </c>
      <c r="AI19" s="10">
        <f t="shared" si="18"/>
        <v>14864864.864864865</v>
      </c>
      <c r="AJ19" s="10">
        <f t="shared" si="19"/>
        <v>11000</v>
      </c>
      <c r="AK19" s="10">
        <f t="shared" si="20"/>
        <v>165539000000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28">
        <v>2</v>
      </c>
      <c r="BE19" s="28">
        <v>3</v>
      </c>
      <c r="BF19" s="28">
        <v>1</v>
      </c>
      <c r="BG19" s="28">
        <v>3</v>
      </c>
      <c r="BH19" s="28">
        <v>2</v>
      </c>
      <c r="BI19" s="28">
        <v>2</v>
      </c>
      <c r="BJ19" s="28">
        <v>1</v>
      </c>
      <c r="BK19" s="28">
        <v>3</v>
      </c>
      <c r="BL19" s="28">
        <v>1</v>
      </c>
      <c r="BM19" s="28">
        <v>1</v>
      </c>
      <c r="BN19" s="28">
        <v>3</v>
      </c>
      <c r="BO19" s="28">
        <v>2</v>
      </c>
      <c r="BP19" s="28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</v>
      </c>
      <c r="T20" s="2">
        <f t="shared" si="2"/>
        <v>200000</v>
      </c>
      <c r="U20" s="2">
        <f t="shared" si="3"/>
        <v>1800</v>
      </c>
      <c r="V20" s="2">
        <f t="shared" si="4"/>
        <v>22000</v>
      </c>
      <c r="W20" s="2">
        <f t="shared" si="5"/>
        <v>2200</v>
      </c>
      <c r="X20" s="2">
        <f t="shared" si="6"/>
        <v>20000</v>
      </c>
      <c r="Y20" s="2">
        <f t="shared" si="7"/>
        <v>4500</v>
      </c>
      <c r="Z20" s="2">
        <f t="shared" si="8"/>
        <v>50</v>
      </c>
      <c r="AA20" s="2">
        <f t="shared" si="9"/>
        <v>50</v>
      </c>
      <c r="AB20" s="2">
        <f t="shared" si="10"/>
        <v>250</v>
      </c>
      <c r="AC20" s="2">
        <f t="shared" si="11"/>
        <v>15000</v>
      </c>
      <c r="AD20" s="2">
        <f t="shared" si="0"/>
        <v>10000</v>
      </c>
      <c r="AE20" s="13">
        <f t="shared" si="14"/>
        <v>4884.4161684193132</v>
      </c>
      <c r="AF20" s="10">
        <f t="shared" si="15"/>
        <v>7.5630252100840331E-2</v>
      </c>
      <c r="AG20" s="10">
        <f t="shared" si="16"/>
        <v>50.001444257703078</v>
      </c>
      <c r="AH20" s="10">
        <f t="shared" si="17"/>
        <v>32000</v>
      </c>
      <c r="AI20" s="10">
        <f t="shared" si="18"/>
        <v>4159663.8655462186</v>
      </c>
      <c r="AJ20" s="10">
        <f t="shared" si="19"/>
        <v>12200</v>
      </c>
      <c r="AK20" s="10">
        <f t="shared" si="20"/>
        <v>50314300000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36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28">
        <v>3</v>
      </c>
      <c r="BE20" s="28">
        <v>1</v>
      </c>
      <c r="BF20" s="28">
        <v>2</v>
      </c>
      <c r="BG20" s="28">
        <v>1</v>
      </c>
      <c r="BH20" s="28">
        <v>3</v>
      </c>
      <c r="BI20" s="28">
        <v>3</v>
      </c>
      <c r="BJ20" s="28">
        <v>2</v>
      </c>
      <c r="BK20" s="28">
        <v>1</v>
      </c>
      <c r="BL20" s="28">
        <v>2</v>
      </c>
      <c r="BM20" s="28">
        <v>2</v>
      </c>
      <c r="BN20" s="28">
        <v>1</v>
      </c>
      <c r="BO20" s="28">
        <v>3</v>
      </c>
      <c r="BP20" s="28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</v>
      </c>
      <c r="T21" s="2">
        <f t="shared" si="2"/>
        <v>180000</v>
      </c>
      <c r="U21" s="2">
        <f t="shared" si="3"/>
        <v>2200</v>
      </c>
      <c r="V21" s="2">
        <f t="shared" si="4"/>
        <v>22000</v>
      </c>
      <c r="W21" s="2">
        <f t="shared" si="5"/>
        <v>2200</v>
      </c>
      <c r="X21" s="2">
        <f t="shared" si="6"/>
        <v>18000</v>
      </c>
      <c r="Y21" s="2">
        <f t="shared" si="7"/>
        <v>5000</v>
      </c>
      <c r="Z21" s="2">
        <f t="shared" si="8"/>
        <v>50</v>
      </c>
      <c r="AA21" s="2">
        <f t="shared" si="9"/>
        <v>45</v>
      </c>
      <c r="AB21" s="2">
        <f t="shared" si="10"/>
        <v>500</v>
      </c>
      <c r="AC21" s="2">
        <f t="shared" si="11"/>
        <v>15000</v>
      </c>
      <c r="AD21" s="2">
        <f t="shared" si="0"/>
        <v>10000</v>
      </c>
      <c r="AE21" s="13">
        <f t="shared" si="14"/>
        <v>5221.6760120666149</v>
      </c>
      <c r="AF21" s="10">
        <f t="shared" si="15"/>
        <v>0.1</v>
      </c>
      <c r="AG21" s="10">
        <f t="shared" si="16"/>
        <v>50.00132</v>
      </c>
      <c r="AH21" s="10">
        <f t="shared" si="17"/>
        <v>31000</v>
      </c>
      <c r="AI21" s="10">
        <f t="shared" si="18"/>
        <v>9000000</v>
      </c>
      <c r="AJ21" s="10">
        <f t="shared" si="19"/>
        <v>11200</v>
      </c>
      <c r="AK21" s="10">
        <f t="shared" si="20"/>
        <v>106058200000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LOOKUP(BD38,$AY$3:$BA$3,AY4:BA4)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28">
        <v>1</v>
      </c>
      <c r="BE21" s="28">
        <v>2</v>
      </c>
      <c r="BF21" s="28">
        <v>1</v>
      </c>
      <c r="BG21" s="28">
        <v>3</v>
      </c>
      <c r="BH21" s="28">
        <v>3</v>
      </c>
      <c r="BI21" s="28">
        <v>3</v>
      </c>
      <c r="BJ21" s="28">
        <v>1</v>
      </c>
      <c r="BK21" s="28">
        <v>2</v>
      </c>
      <c r="BL21" s="28">
        <v>2</v>
      </c>
      <c r="BM21" s="28">
        <v>1</v>
      </c>
      <c r="BN21" s="28">
        <v>2</v>
      </c>
      <c r="BO21" s="28">
        <v>3</v>
      </c>
      <c r="BP21" s="28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</v>
      </c>
      <c r="T22" s="2">
        <f t="shared" si="2"/>
        <v>200000</v>
      </c>
      <c r="U22" s="2">
        <f t="shared" si="3"/>
        <v>1800</v>
      </c>
      <c r="V22" s="2">
        <f t="shared" si="4"/>
        <v>18000</v>
      </c>
      <c r="W22" s="2">
        <f t="shared" si="5"/>
        <v>1800</v>
      </c>
      <c r="X22" s="2">
        <f t="shared" si="6"/>
        <v>20000</v>
      </c>
      <c r="Y22" s="2">
        <f t="shared" si="7"/>
        <v>5500</v>
      </c>
      <c r="Z22" s="2">
        <f t="shared" si="8"/>
        <v>55.000000000000007</v>
      </c>
      <c r="AA22" s="2">
        <f t="shared" si="9"/>
        <v>50</v>
      </c>
      <c r="AB22" s="2">
        <f t="shared" si="10"/>
        <v>750</v>
      </c>
      <c r="AC22" s="2">
        <f t="shared" si="11"/>
        <v>5000</v>
      </c>
      <c r="AD22" s="2">
        <f t="shared" si="0"/>
        <v>10000</v>
      </c>
      <c r="AE22" s="13">
        <f t="shared" si="14"/>
        <v>5543.2326695379452</v>
      </c>
      <c r="AF22" s="10">
        <f t="shared" si="15"/>
        <v>9.90990990990991E-2</v>
      </c>
      <c r="AG22" s="10">
        <f t="shared" si="16"/>
        <v>55.004396396396402</v>
      </c>
      <c r="AH22" s="10">
        <f t="shared" si="17"/>
        <v>28000</v>
      </c>
      <c r="AI22" s="10">
        <f t="shared" si="18"/>
        <v>14864864.864864865</v>
      </c>
      <c r="AJ22" s="10">
        <f t="shared" si="19"/>
        <v>11800</v>
      </c>
      <c r="AK22" s="10">
        <f t="shared" si="20"/>
        <v>164724300000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LOOKUP(BE38,$AY$3:$BA$3,AY5:BA5)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28">
        <v>2</v>
      </c>
      <c r="BE22" s="28">
        <v>3</v>
      </c>
      <c r="BF22" s="28">
        <v>2</v>
      </c>
      <c r="BG22" s="28">
        <v>1</v>
      </c>
      <c r="BH22" s="28">
        <v>1</v>
      </c>
      <c r="BI22" s="28">
        <v>1</v>
      </c>
      <c r="BJ22" s="28">
        <v>2</v>
      </c>
      <c r="BK22" s="28">
        <v>3</v>
      </c>
      <c r="BL22" s="28">
        <v>3</v>
      </c>
      <c r="BM22" s="28">
        <v>2</v>
      </c>
      <c r="BN22" s="28">
        <v>3</v>
      </c>
      <c r="BO22" s="28">
        <v>1</v>
      </c>
      <c r="BP22" s="28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</v>
      </c>
      <c r="T23" s="2">
        <f t="shared" si="2"/>
        <v>220000.00000000003</v>
      </c>
      <c r="U23" s="2">
        <f t="shared" si="3"/>
        <v>2000</v>
      </c>
      <c r="V23" s="2">
        <f t="shared" si="4"/>
        <v>20000</v>
      </c>
      <c r="W23" s="2">
        <f t="shared" si="5"/>
        <v>2000</v>
      </c>
      <c r="X23" s="2">
        <f t="shared" si="6"/>
        <v>22000</v>
      </c>
      <c r="Y23" s="2">
        <f t="shared" si="7"/>
        <v>4500</v>
      </c>
      <c r="Z23" s="2">
        <f t="shared" si="8"/>
        <v>45</v>
      </c>
      <c r="AA23" s="2">
        <f t="shared" si="9"/>
        <v>55.000000000000007</v>
      </c>
      <c r="AB23" s="2">
        <f t="shared" si="10"/>
        <v>250</v>
      </c>
      <c r="AC23" s="2">
        <f t="shared" si="11"/>
        <v>10000</v>
      </c>
      <c r="AD23" s="2">
        <f t="shared" si="0"/>
        <v>10000</v>
      </c>
      <c r="AE23" s="13">
        <f t="shared" si="14"/>
        <v>5110.3988751237093</v>
      </c>
      <c r="AF23" s="10">
        <f t="shared" si="15"/>
        <v>7.5630252100840331E-2</v>
      </c>
      <c r="AG23" s="10">
        <f t="shared" si="16"/>
        <v>45.00236638655462</v>
      </c>
      <c r="AH23" s="10">
        <f t="shared" si="17"/>
        <v>31000</v>
      </c>
      <c r="AI23" s="10">
        <f t="shared" si="18"/>
        <v>4159663.8655462186</v>
      </c>
      <c r="AJ23" s="10">
        <f t="shared" si="19"/>
        <v>13000</v>
      </c>
      <c r="AK23" s="10">
        <f t="shared" si="20"/>
        <v>50101000000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LOOKUP(BF38,$AY$3:$BA$3,AY6:BA6)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28">
        <v>3</v>
      </c>
      <c r="BE23" s="28">
        <v>1</v>
      </c>
      <c r="BF23" s="28">
        <v>3</v>
      </c>
      <c r="BG23" s="28">
        <v>2</v>
      </c>
      <c r="BH23" s="28">
        <v>2</v>
      </c>
      <c r="BI23" s="28">
        <v>2</v>
      </c>
      <c r="BJ23" s="28">
        <v>3</v>
      </c>
      <c r="BK23" s="28">
        <v>1</v>
      </c>
      <c r="BL23" s="28">
        <v>1</v>
      </c>
      <c r="BM23" s="28">
        <v>3</v>
      </c>
      <c r="BN23" s="28">
        <v>1</v>
      </c>
      <c r="BO23" s="28">
        <v>2</v>
      </c>
      <c r="BP23" s="28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</v>
      </c>
      <c r="T24" s="2">
        <f t="shared" si="2"/>
        <v>200000</v>
      </c>
      <c r="U24" s="2">
        <f t="shared" si="3"/>
        <v>2200</v>
      </c>
      <c r="V24" s="2">
        <f t="shared" si="4"/>
        <v>22000</v>
      </c>
      <c r="W24" s="2">
        <f t="shared" si="5"/>
        <v>1800</v>
      </c>
      <c r="X24" s="2">
        <f t="shared" si="6"/>
        <v>20000</v>
      </c>
      <c r="Y24" s="2">
        <f t="shared" si="7"/>
        <v>4500</v>
      </c>
      <c r="Z24" s="2">
        <f t="shared" si="8"/>
        <v>45</v>
      </c>
      <c r="AA24" s="2">
        <f t="shared" si="9"/>
        <v>55.000000000000007</v>
      </c>
      <c r="AB24" s="2">
        <f t="shared" si="10"/>
        <v>750</v>
      </c>
      <c r="AC24" s="2">
        <f t="shared" si="11"/>
        <v>10000</v>
      </c>
      <c r="AD24" s="2">
        <f t="shared" si="0"/>
        <v>10000</v>
      </c>
      <c r="AE24" s="13">
        <f t="shared" si="14"/>
        <v>5578.3070425508658</v>
      </c>
      <c r="AF24" s="10">
        <f t="shared" si="15"/>
        <v>0.1</v>
      </c>
      <c r="AG24" s="10">
        <f t="shared" si="16"/>
        <v>45.002180000000003</v>
      </c>
      <c r="AH24" s="10">
        <f t="shared" si="17"/>
        <v>32000</v>
      </c>
      <c r="AI24" s="10">
        <f t="shared" si="18"/>
        <v>13500000</v>
      </c>
      <c r="AJ24" s="10">
        <f t="shared" si="19"/>
        <v>11800</v>
      </c>
      <c r="AK24" s="10">
        <f t="shared" si="20"/>
        <v>148399700000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LOOKUP(BG38,$AY$3:$BA$3,AY7:BA7)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28">
        <v>1</v>
      </c>
      <c r="BE24" s="28">
        <v>2</v>
      </c>
      <c r="BF24" s="28">
        <v>2</v>
      </c>
      <c r="BG24" s="28">
        <v>3</v>
      </c>
      <c r="BH24" s="28">
        <v>3</v>
      </c>
      <c r="BI24" s="28">
        <v>1</v>
      </c>
      <c r="BJ24" s="28">
        <v>2</v>
      </c>
      <c r="BK24" s="28">
        <v>1</v>
      </c>
      <c r="BL24" s="28">
        <v>1</v>
      </c>
      <c r="BM24" s="28">
        <v>3</v>
      </c>
      <c r="BN24" s="28">
        <v>3</v>
      </c>
      <c r="BO24" s="28">
        <v>2</v>
      </c>
      <c r="BP24" s="28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</v>
      </c>
      <c r="T25" s="2">
        <f t="shared" si="2"/>
        <v>220000.00000000003</v>
      </c>
      <c r="U25" s="2">
        <f t="shared" si="3"/>
        <v>1800</v>
      </c>
      <c r="V25" s="2">
        <f t="shared" si="4"/>
        <v>18000</v>
      </c>
      <c r="W25" s="2">
        <f t="shared" si="5"/>
        <v>2000</v>
      </c>
      <c r="X25" s="2">
        <f t="shared" si="6"/>
        <v>22000</v>
      </c>
      <c r="Y25" s="2">
        <f t="shared" si="7"/>
        <v>5000</v>
      </c>
      <c r="Z25" s="2">
        <f t="shared" si="8"/>
        <v>50</v>
      </c>
      <c r="AA25" s="2">
        <f t="shared" si="9"/>
        <v>45</v>
      </c>
      <c r="AB25" s="2">
        <f t="shared" si="10"/>
        <v>250</v>
      </c>
      <c r="AC25" s="2">
        <f t="shared" si="11"/>
        <v>15000</v>
      </c>
      <c r="AD25" s="2">
        <f t="shared" si="0"/>
        <v>10000</v>
      </c>
      <c r="AE25" s="13">
        <f t="shared" si="14"/>
        <v>5308.3538092197841</v>
      </c>
      <c r="AF25" s="10">
        <f t="shared" si="15"/>
        <v>9.90990990990991E-2</v>
      </c>
      <c r="AG25" s="10">
        <f t="shared" si="16"/>
        <v>50.001598798798796</v>
      </c>
      <c r="AH25" s="10">
        <f t="shared" si="17"/>
        <v>29000</v>
      </c>
      <c r="AI25" s="10">
        <f t="shared" si="18"/>
        <v>4954954.9549549548</v>
      </c>
      <c r="AJ25" s="10">
        <f t="shared" si="19"/>
        <v>13000</v>
      </c>
      <c r="AK25" s="10">
        <f t="shared" si="20"/>
        <v>53087000000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LOOKUP(BH38,$AY$3:$BA$3,AY8:BA8)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28">
        <v>2</v>
      </c>
      <c r="BE25" s="28">
        <v>3</v>
      </c>
      <c r="BF25" s="28">
        <v>3</v>
      </c>
      <c r="BG25" s="28">
        <v>1</v>
      </c>
      <c r="BH25" s="28">
        <v>1</v>
      </c>
      <c r="BI25" s="28">
        <v>2</v>
      </c>
      <c r="BJ25" s="28">
        <v>3</v>
      </c>
      <c r="BK25" s="28">
        <v>2</v>
      </c>
      <c r="BL25" s="28">
        <v>2</v>
      </c>
      <c r="BM25" s="28">
        <v>1</v>
      </c>
      <c r="BN25" s="28">
        <v>1</v>
      </c>
      <c r="BO25" s="28">
        <v>3</v>
      </c>
      <c r="BP25" s="28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</v>
      </c>
      <c r="T26" s="2">
        <f t="shared" si="2"/>
        <v>180000</v>
      </c>
      <c r="U26" s="2">
        <f t="shared" si="3"/>
        <v>2000</v>
      </c>
      <c r="V26" s="2">
        <f t="shared" si="4"/>
        <v>20000</v>
      </c>
      <c r="W26" s="2">
        <f t="shared" si="5"/>
        <v>2200</v>
      </c>
      <c r="X26" s="2">
        <f t="shared" si="6"/>
        <v>18000</v>
      </c>
      <c r="Y26" s="2">
        <f t="shared" si="7"/>
        <v>5500</v>
      </c>
      <c r="Z26" s="2">
        <f t="shared" si="8"/>
        <v>55.000000000000007</v>
      </c>
      <c r="AA26" s="2">
        <f t="shared" si="9"/>
        <v>50</v>
      </c>
      <c r="AB26" s="2">
        <f t="shared" si="10"/>
        <v>500</v>
      </c>
      <c r="AC26" s="2">
        <f t="shared" si="11"/>
        <v>5000</v>
      </c>
      <c r="AD26" s="2">
        <f t="shared" si="0"/>
        <v>10000</v>
      </c>
      <c r="AE26" s="13">
        <f t="shared" si="14"/>
        <v>4967.9079009348743</v>
      </c>
      <c r="AF26" s="10">
        <f t="shared" si="15"/>
        <v>7.5630252100840331E-2</v>
      </c>
      <c r="AG26" s="10">
        <f t="shared" si="16"/>
        <v>55.003932773109248</v>
      </c>
      <c r="AH26" s="10">
        <f t="shared" si="17"/>
        <v>29000</v>
      </c>
      <c r="AI26" s="10">
        <f t="shared" si="18"/>
        <v>8319327.7310924372</v>
      </c>
      <c r="AJ26" s="10">
        <f t="shared" si="19"/>
        <v>11200</v>
      </c>
      <c r="AK26" s="10">
        <f t="shared" si="20"/>
        <v>111095900000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LOOKUP(BI38,$AY$3:$BA$3,AY9:BA9)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28">
        <v>3</v>
      </c>
      <c r="BE26" s="28">
        <v>1</v>
      </c>
      <c r="BF26" s="28">
        <v>1</v>
      </c>
      <c r="BG26" s="28">
        <v>2</v>
      </c>
      <c r="BH26" s="28">
        <v>2</v>
      </c>
      <c r="BI26" s="28">
        <v>3</v>
      </c>
      <c r="BJ26" s="28">
        <v>1</v>
      </c>
      <c r="BK26" s="28">
        <v>3</v>
      </c>
      <c r="BL26" s="28">
        <v>3</v>
      </c>
      <c r="BM26" s="28">
        <v>2</v>
      </c>
      <c r="BN26" s="28">
        <v>2</v>
      </c>
      <c r="BO26" s="28">
        <v>1</v>
      </c>
      <c r="BP26" s="28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</v>
      </c>
      <c r="T27" s="2">
        <f t="shared" si="2"/>
        <v>200000</v>
      </c>
      <c r="U27" s="2">
        <f t="shared" si="3"/>
        <v>1800</v>
      </c>
      <c r="V27" s="2">
        <f t="shared" si="4"/>
        <v>20000</v>
      </c>
      <c r="W27" s="2">
        <f t="shared" si="5"/>
        <v>2200</v>
      </c>
      <c r="X27" s="2">
        <f t="shared" si="6"/>
        <v>22000</v>
      </c>
      <c r="Y27" s="2">
        <f t="shared" si="7"/>
        <v>4500</v>
      </c>
      <c r="Z27" s="2">
        <f t="shared" si="8"/>
        <v>55.000000000000007</v>
      </c>
      <c r="AA27" s="2">
        <f t="shared" si="9"/>
        <v>45</v>
      </c>
      <c r="AB27" s="2">
        <f t="shared" si="10"/>
        <v>500</v>
      </c>
      <c r="AC27" s="2">
        <f t="shared" si="11"/>
        <v>10000</v>
      </c>
      <c r="AD27" s="2">
        <f t="shared" si="0"/>
        <v>15000</v>
      </c>
      <c r="AE27" s="13">
        <f t="shared" si="14"/>
        <v>4973.541185334876</v>
      </c>
      <c r="AF27" s="10">
        <f t="shared" si="15"/>
        <v>0.10891089108910891</v>
      </c>
      <c r="AG27" s="10">
        <f t="shared" si="16"/>
        <v>55.001464026402644</v>
      </c>
      <c r="AH27" s="10">
        <f t="shared" si="17"/>
        <v>31000</v>
      </c>
      <c r="AI27" s="10">
        <f t="shared" si="18"/>
        <v>9801980.1980198026</v>
      </c>
      <c r="AJ27" s="10">
        <f t="shared" si="19"/>
        <v>13200</v>
      </c>
      <c r="AK27" s="10">
        <f t="shared" si="20"/>
        <v>100058100000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LOOKUP(BJ38,$AY$3:$BA$3,AY10:BA10)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28">
        <v>1</v>
      </c>
      <c r="BE27" s="28">
        <v>3</v>
      </c>
      <c r="BF27" s="28">
        <v>2</v>
      </c>
      <c r="BG27" s="28">
        <v>1</v>
      </c>
      <c r="BH27" s="28">
        <v>2</v>
      </c>
      <c r="BI27" s="28">
        <v>3</v>
      </c>
      <c r="BJ27" s="28">
        <v>3</v>
      </c>
      <c r="BK27" s="28">
        <v>1</v>
      </c>
      <c r="BL27" s="28">
        <v>3</v>
      </c>
      <c r="BM27" s="28">
        <v>1</v>
      </c>
      <c r="BN27" s="28">
        <v>2</v>
      </c>
      <c r="BO27" s="28">
        <v>2</v>
      </c>
      <c r="BP27" s="28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</v>
      </c>
      <c r="T28" s="2">
        <f t="shared" si="2"/>
        <v>220000.00000000003</v>
      </c>
      <c r="U28" s="2">
        <f t="shared" si="3"/>
        <v>2000</v>
      </c>
      <c r="V28" s="2">
        <f t="shared" si="4"/>
        <v>22000</v>
      </c>
      <c r="W28" s="2">
        <f t="shared" si="5"/>
        <v>1800</v>
      </c>
      <c r="X28" s="2">
        <f t="shared" si="6"/>
        <v>18000</v>
      </c>
      <c r="Y28" s="2">
        <f t="shared" si="7"/>
        <v>5000</v>
      </c>
      <c r="Z28" s="2">
        <f t="shared" si="8"/>
        <v>45</v>
      </c>
      <c r="AA28" s="2">
        <f t="shared" si="9"/>
        <v>50</v>
      </c>
      <c r="AB28" s="2">
        <f t="shared" si="10"/>
        <v>750</v>
      </c>
      <c r="AC28" s="2">
        <f t="shared" si="11"/>
        <v>15000</v>
      </c>
      <c r="AD28" s="2">
        <f t="shared" si="0"/>
        <v>15000</v>
      </c>
      <c r="AE28" s="13">
        <f t="shared" si="14"/>
        <v>5350.4261983249544</v>
      </c>
      <c r="AF28" s="10">
        <f t="shared" si="15"/>
        <v>8.2568807339449546E-2</v>
      </c>
      <c r="AG28" s="10">
        <f t="shared" si="16"/>
        <v>45.001051172273193</v>
      </c>
      <c r="AH28" s="10">
        <f t="shared" si="17"/>
        <v>31000</v>
      </c>
      <c r="AI28" s="10">
        <f t="shared" si="18"/>
        <v>12385321.100917431</v>
      </c>
      <c r="AJ28" s="10">
        <f t="shared" si="19"/>
        <v>10800</v>
      </c>
      <c r="AK28" s="10">
        <f t="shared" si="20"/>
        <v>157293800000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LOOKUP(BK38,$AY$3:$BA$3,AY11:BA11)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28">
        <v>2</v>
      </c>
      <c r="BE28" s="28">
        <v>1</v>
      </c>
      <c r="BF28" s="28">
        <v>3</v>
      </c>
      <c r="BG28" s="28">
        <v>2</v>
      </c>
      <c r="BH28" s="28">
        <v>3</v>
      </c>
      <c r="BI28" s="28">
        <v>1</v>
      </c>
      <c r="BJ28" s="28">
        <v>1</v>
      </c>
      <c r="BK28" s="28">
        <v>2</v>
      </c>
      <c r="BL28" s="28">
        <v>1</v>
      </c>
      <c r="BM28" s="28">
        <v>2</v>
      </c>
      <c r="BN28" s="28">
        <v>3</v>
      </c>
      <c r="BO28" s="28">
        <v>3</v>
      </c>
      <c r="BP28" s="28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</v>
      </c>
      <c r="T29" s="2">
        <f t="shared" si="2"/>
        <v>180000</v>
      </c>
      <c r="U29" s="2">
        <f t="shared" si="3"/>
        <v>2200</v>
      </c>
      <c r="V29" s="2">
        <f t="shared" si="4"/>
        <v>18000</v>
      </c>
      <c r="W29" s="2">
        <f t="shared" si="5"/>
        <v>2000</v>
      </c>
      <c r="X29" s="2">
        <f t="shared" si="6"/>
        <v>20000</v>
      </c>
      <c r="Y29" s="2">
        <f t="shared" si="7"/>
        <v>5500</v>
      </c>
      <c r="Z29" s="2">
        <f t="shared" si="8"/>
        <v>50</v>
      </c>
      <c r="AA29" s="2">
        <f t="shared" si="9"/>
        <v>55.000000000000007</v>
      </c>
      <c r="AB29" s="2">
        <f t="shared" si="10"/>
        <v>250</v>
      </c>
      <c r="AC29" s="2">
        <f t="shared" si="11"/>
        <v>5000</v>
      </c>
      <c r="AD29" s="2">
        <f t="shared" si="0"/>
        <v>15000</v>
      </c>
      <c r="AE29" s="13">
        <f t="shared" si="14"/>
        <v>5574.150271262637</v>
      </c>
      <c r="AF29" s="10">
        <f t="shared" si="15"/>
        <v>8.3333333333333329E-2</v>
      </c>
      <c r="AG29" s="10">
        <f t="shared" si="16"/>
        <v>50.002644444444442</v>
      </c>
      <c r="AH29" s="10">
        <f t="shared" si="17"/>
        <v>28000</v>
      </c>
      <c r="AI29" s="10">
        <f t="shared" si="18"/>
        <v>4583333.333333334</v>
      </c>
      <c r="AJ29" s="10">
        <f t="shared" si="19"/>
        <v>12000</v>
      </c>
      <c r="AK29" s="10">
        <f t="shared" si="20"/>
        <v>55556000000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LOOKUP(BL38,$AY$3:$BA$3,AY12:BA12)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28">
        <v>3</v>
      </c>
      <c r="BE29" s="28">
        <v>2</v>
      </c>
      <c r="BF29" s="28">
        <v>1</v>
      </c>
      <c r="BG29" s="28">
        <v>3</v>
      </c>
      <c r="BH29" s="28">
        <v>1</v>
      </c>
      <c r="BI29" s="28">
        <v>2</v>
      </c>
      <c r="BJ29" s="28">
        <v>2</v>
      </c>
      <c r="BK29" s="28">
        <v>3</v>
      </c>
      <c r="BL29" s="28">
        <v>2</v>
      </c>
      <c r="BM29" s="28">
        <v>3</v>
      </c>
      <c r="BN29" s="28">
        <v>1</v>
      </c>
      <c r="BO29" s="28">
        <v>1</v>
      </c>
      <c r="BP29" s="28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</v>
      </c>
      <c r="T30" s="2">
        <f t="shared" si="2"/>
        <v>200000</v>
      </c>
      <c r="U30" s="2">
        <f t="shared" si="3"/>
        <v>2000</v>
      </c>
      <c r="V30" s="2">
        <f t="shared" si="4"/>
        <v>20000</v>
      </c>
      <c r="W30" s="2">
        <f t="shared" si="5"/>
        <v>1800</v>
      </c>
      <c r="X30" s="2">
        <f t="shared" si="6"/>
        <v>18000</v>
      </c>
      <c r="Y30" s="2">
        <f t="shared" si="7"/>
        <v>5500</v>
      </c>
      <c r="Z30" s="2">
        <f t="shared" si="8"/>
        <v>50</v>
      </c>
      <c r="AA30" s="2">
        <f t="shared" si="9"/>
        <v>55.000000000000007</v>
      </c>
      <c r="AB30" s="2">
        <f t="shared" si="10"/>
        <v>250</v>
      </c>
      <c r="AC30" s="2">
        <f t="shared" si="11"/>
        <v>15000</v>
      </c>
      <c r="AD30" s="2">
        <f t="shared" si="0"/>
        <v>15000</v>
      </c>
      <c r="AE30" s="13">
        <f t="shared" si="14"/>
        <v>6016.0492791040388</v>
      </c>
      <c r="AF30" s="10">
        <f t="shared" si="15"/>
        <v>0.10891089108910891</v>
      </c>
      <c r="AG30" s="10">
        <f t="shared" si="16"/>
        <v>50.000976017601758</v>
      </c>
      <c r="AH30" s="10">
        <f t="shared" si="17"/>
        <v>29000</v>
      </c>
      <c r="AI30" s="10">
        <f t="shared" si="18"/>
        <v>4900990.0990099013</v>
      </c>
      <c r="AJ30" s="10">
        <f t="shared" si="19"/>
        <v>10800</v>
      </c>
      <c r="AK30" s="10">
        <f t="shared" si="20"/>
        <v>55257100000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LOOKUP(BM38,$AY$3:$BA$3,AY13:BA13)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28">
        <v>1</v>
      </c>
      <c r="BE30" s="28">
        <v>3</v>
      </c>
      <c r="BF30" s="28">
        <v>2</v>
      </c>
      <c r="BG30" s="28">
        <v>2</v>
      </c>
      <c r="BH30" s="28">
        <v>2</v>
      </c>
      <c r="BI30" s="28">
        <v>1</v>
      </c>
      <c r="BJ30" s="28">
        <v>1</v>
      </c>
      <c r="BK30" s="28">
        <v>3</v>
      </c>
      <c r="BL30" s="28">
        <v>2</v>
      </c>
      <c r="BM30" s="28">
        <v>3</v>
      </c>
      <c r="BN30" s="28">
        <v>1</v>
      </c>
      <c r="BO30" s="28">
        <v>3</v>
      </c>
      <c r="BP30" s="28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</v>
      </c>
      <c r="T31" s="2">
        <f t="shared" si="2"/>
        <v>220000.00000000003</v>
      </c>
      <c r="U31" s="2">
        <f t="shared" si="3"/>
        <v>2200</v>
      </c>
      <c r="V31" s="2">
        <f t="shared" si="4"/>
        <v>22000</v>
      </c>
      <c r="W31" s="2">
        <f t="shared" si="5"/>
        <v>2000</v>
      </c>
      <c r="X31" s="2">
        <f t="shared" si="6"/>
        <v>20000</v>
      </c>
      <c r="Y31" s="2">
        <f t="shared" si="7"/>
        <v>4500</v>
      </c>
      <c r="Z31" s="2">
        <f t="shared" si="8"/>
        <v>55.000000000000007</v>
      </c>
      <c r="AA31" s="2">
        <f t="shared" si="9"/>
        <v>45</v>
      </c>
      <c r="AB31" s="2">
        <f t="shared" si="10"/>
        <v>500</v>
      </c>
      <c r="AC31" s="2">
        <f t="shared" si="11"/>
        <v>5000</v>
      </c>
      <c r="AD31" s="2">
        <f t="shared" si="0"/>
        <v>15000</v>
      </c>
      <c r="AE31" s="13">
        <f t="shared" si="14"/>
        <v>4541.6299925935682</v>
      </c>
      <c r="AF31" s="10">
        <f t="shared" si="15"/>
        <v>8.2568807339449546E-2</v>
      </c>
      <c r="AG31" s="10">
        <f t="shared" si="16"/>
        <v>55.00315351681958</v>
      </c>
      <c r="AH31" s="10">
        <f t="shared" si="17"/>
        <v>32000</v>
      </c>
      <c r="AI31" s="10">
        <f t="shared" si="18"/>
        <v>8256880.7339449544</v>
      </c>
      <c r="AJ31" s="10">
        <f t="shared" si="19"/>
        <v>12000</v>
      </c>
      <c r="AK31" s="10">
        <f t="shared" si="20"/>
        <v>99582000000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LOOKUP(BN38,$AY$3:$BA$3,AY14:BA14)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28">
        <v>2</v>
      </c>
      <c r="BE31" s="28">
        <v>1</v>
      </c>
      <c r="BF31" s="28">
        <v>3</v>
      </c>
      <c r="BG31" s="28">
        <v>3</v>
      </c>
      <c r="BH31" s="28">
        <v>3</v>
      </c>
      <c r="BI31" s="28">
        <v>2</v>
      </c>
      <c r="BJ31" s="28">
        <v>2</v>
      </c>
      <c r="BK31" s="28">
        <v>1</v>
      </c>
      <c r="BL31" s="28">
        <v>3</v>
      </c>
      <c r="BM31" s="28">
        <v>1</v>
      </c>
      <c r="BN31" s="28">
        <v>2</v>
      </c>
      <c r="BO31" s="28">
        <v>1</v>
      </c>
      <c r="BP31" s="28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</v>
      </c>
      <c r="T32" s="2">
        <f t="shared" si="2"/>
        <v>180000</v>
      </c>
      <c r="U32" s="2">
        <f t="shared" si="3"/>
        <v>1800</v>
      </c>
      <c r="V32" s="2">
        <f t="shared" si="4"/>
        <v>18000</v>
      </c>
      <c r="W32" s="2">
        <f t="shared" si="5"/>
        <v>2200</v>
      </c>
      <c r="X32" s="2">
        <f t="shared" si="6"/>
        <v>22000</v>
      </c>
      <c r="Y32" s="2">
        <f t="shared" si="7"/>
        <v>5000</v>
      </c>
      <c r="Z32" s="2">
        <f t="shared" si="8"/>
        <v>45</v>
      </c>
      <c r="AA32" s="2">
        <f t="shared" si="9"/>
        <v>50</v>
      </c>
      <c r="AB32" s="2">
        <f t="shared" si="10"/>
        <v>750</v>
      </c>
      <c r="AC32" s="2">
        <f t="shared" si="11"/>
        <v>10000</v>
      </c>
      <c r="AD32" s="2">
        <f t="shared" si="0"/>
        <v>15000</v>
      </c>
      <c r="AE32" s="13">
        <f t="shared" si="14"/>
        <v>5422.4706107265292</v>
      </c>
      <c r="AF32" s="10">
        <f t="shared" si="15"/>
        <v>8.3333333333333329E-2</v>
      </c>
      <c r="AG32" s="10">
        <f t="shared" si="16"/>
        <v>45.001322222222221</v>
      </c>
      <c r="AH32" s="10">
        <f t="shared" si="17"/>
        <v>29000</v>
      </c>
      <c r="AI32" s="10">
        <f t="shared" si="18"/>
        <v>13750000</v>
      </c>
      <c r="AJ32" s="10">
        <f t="shared" si="19"/>
        <v>13200</v>
      </c>
      <c r="AK32" s="10">
        <f t="shared" si="20"/>
        <v>158843800000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LOOKUP(BO38,$AY$3:$BA$3,AY15:BA15)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28">
        <v>3</v>
      </c>
      <c r="BE32" s="28">
        <v>2</v>
      </c>
      <c r="BF32" s="28">
        <v>1</v>
      </c>
      <c r="BG32" s="28">
        <v>1</v>
      </c>
      <c r="BH32" s="28">
        <v>1</v>
      </c>
      <c r="BI32" s="28">
        <v>3</v>
      </c>
      <c r="BJ32" s="28">
        <v>3</v>
      </c>
      <c r="BK32" s="28">
        <v>2</v>
      </c>
      <c r="BL32" s="28">
        <v>1</v>
      </c>
      <c r="BM32" s="28">
        <v>2</v>
      </c>
      <c r="BN32" s="28">
        <v>3</v>
      </c>
      <c r="BO32" s="28">
        <v>2</v>
      </c>
      <c r="BP32" s="28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</v>
      </c>
      <c r="T33" s="2">
        <f t="shared" si="2"/>
        <v>220000.00000000003</v>
      </c>
      <c r="U33" s="2">
        <f t="shared" si="3"/>
        <v>2200</v>
      </c>
      <c r="V33" s="2">
        <f t="shared" si="4"/>
        <v>20000</v>
      </c>
      <c r="W33" s="2">
        <f t="shared" si="5"/>
        <v>2200</v>
      </c>
      <c r="X33" s="2">
        <f t="shared" si="6"/>
        <v>20000</v>
      </c>
      <c r="Y33" s="2">
        <f t="shared" si="7"/>
        <v>5000</v>
      </c>
      <c r="Z33" s="2">
        <f t="shared" si="8"/>
        <v>45</v>
      </c>
      <c r="AA33" s="2">
        <f t="shared" si="9"/>
        <v>50</v>
      </c>
      <c r="AB33" s="2">
        <f t="shared" si="10"/>
        <v>250</v>
      </c>
      <c r="AC33" s="2">
        <f t="shared" si="11"/>
        <v>5000</v>
      </c>
      <c r="AD33" s="2">
        <f t="shared" si="0"/>
        <v>15000</v>
      </c>
      <c r="AE33" s="13">
        <f t="shared" si="14"/>
        <v>5788.5125183728605</v>
      </c>
      <c r="AF33" s="10">
        <f t="shared" si="15"/>
        <v>0.10891089108910891</v>
      </c>
      <c r="AG33" s="10">
        <f t="shared" si="16"/>
        <v>45.003194719471949</v>
      </c>
      <c r="AH33" s="10">
        <f t="shared" si="17"/>
        <v>30000</v>
      </c>
      <c r="AI33" s="10">
        <f t="shared" si="18"/>
        <v>4900990.0990099013</v>
      </c>
      <c r="AJ33" s="10">
        <f t="shared" si="19"/>
        <v>12200</v>
      </c>
      <c r="AK33" s="10">
        <f t="shared" si="20"/>
        <v>53327000000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LOOKUP(BP38,$AY$3:$BA$3,AY16:BA16)</f>
        <v>10000</v>
      </c>
      <c r="AV33" s="1">
        <v>0.5</v>
      </c>
      <c r="AW33" s="1">
        <v>1</v>
      </c>
      <c r="AX33" s="1">
        <v>1.5</v>
      </c>
      <c r="AY33" s="2">
        <f t="shared" si="22"/>
        <v>5000</v>
      </c>
      <c r="AZ33" s="2">
        <f t="shared" si="23"/>
        <v>10000</v>
      </c>
      <c r="BA33" s="2">
        <f t="shared" si="24"/>
        <v>15000</v>
      </c>
      <c r="BC33" s="8">
        <v>31</v>
      </c>
      <c r="BD33" s="28">
        <v>1</v>
      </c>
      <c r="BE33" s="28">
        <v>3</v>
      </c>
      <c r="BF33" s="28">
        <v>3</v>
      </c>
      <c r="BG33" s="28">
        <v>3</v>
      </c>
      <c r="BH33" s="28">
        <v>2</v>
      </c>
      <c r="BI33" s="28">
        <v>3</v>
      </c>
      <c r="BJ33" s="28">
        <v>2</v>
      </c>
      <c r="BK33" s="28">
        <v>2</v>
      </c>
      <c r="BL33" s="28">
        <v>1</v>
      </c>
      <c r="BM33" s="28">
        <v>2</v>
      </c>
      <c r="BN33" s="28">
        <v>1</v>
      </c>
      <c r="BO33" s="28">
        <v>1</v>
      </c>
      <c r="BP33" s="28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</v>
      </c>
      <c r="T34" s="2">
        <f t="shared" si="2"/>
        <v>180000</v>
      </c>
      <c r="U34" s="2">
        <f t="shared" si="3"/>
        <v>1800</v>
      </c>
      <c r="V34" s="2">
        <f t="shared" si="4"/>
        <v>22000</v>
      </c>
      <c r="W34" s="2">
        <f t="shared" si="5"/>
        <v>1800</v>
      </c>
      <c r="X34" s="2">
        <f t="shared" si="6"/>
        <v>22000</v>
      </c>
      <c r="Y34" s="2">
        <f t="shared" si="7"/>
        <v>5500</v>
      </c>
      <c r="Z34" s="2">
        <f t="shared" si="8"/>
        <v>50</v>
      </c>
      <c r="AA34" s="2">
        <f t="shared" si="9"/>
        <v>55.000000000000007</v>
      </c>
      <c r="AB34" s="2">
        <f t="shared" si="10"/>
        <v>500</v>
      </c>
      <c r="AC34" s="2">
        <f t="shared" si="11"/>
        <v>10000</v>
      </c>
      <c r="AD34" s="2">
        <f t="shared" si="0"/>
        <v>15000</v>
      </c>
      <c r="AE34" s="13">
        <f t="shared" si="14"/>
        <v>5299.6211466042514</v>
      </c>
      <c r="AF34" s="10">
        <f t="shared" si="15"/>
        <v>8.2568807339449546E-2</v>
      </c>
      <c r="AG34" s="10">
        <f t="shared" si="16"/>
        <v>50.001310091743122</v>
      </c>
      <c r="AH34" s="10">
        <f t="shared" si="17"/>
        <v>33000</v>
      </c>
      <c r="AI34" s="10">
        <f t="shared" si="18"/>
        <v>8256880.7339449544</v>
      </c>
      <c r="AJ34" s="10">
        <f t="shared" si="19"/>
        <v>12800</v>
      </c>
      <c r="AK34" s="10">
        <f t="shared" si="20"/>
        <v>126624300000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28">
        <v>2</v>
      </c>
      <c r="BE34" s="28">
        <v>1</v>
      </c>
      <c r="BF34" s="28">
        <v>1</v>
      </c>
      <c r="BG34" s="28">
        <v>1</v>
      </c>
      <c r="BH34" s="28">
        <v>3</v>
      </c>
      <c r="BI34" s="28">
        <v>1</v>
      </c>
      <c r="BJ34" s="28">
        <v>3</v>
      </c>
      <c r="BK34" s="28">
        <v>3</v>
      </c>
      <c r="BL34" s="28">
        <v>2</v>
      </c>
      <c r="BM34" s="28">
        <v>3</v>
      </c>
      <c r="BN34" s="28">
        <v>2</v>
      </c>
      <c r="BO34" s="28">
        <v>2</v>
      </c>
      <c r="BP34" s="28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</v>
      </c>
      <c r="T35" s="2">
        <f t="shared" si="2"/>
        <v>200000</v>
      </c>
      <c r="U35" s="2">
        <f t="shared" si="3"/>
        <v>2000</v>
      </c>
      <c r="V35" s="2">
        <f t="shared" si="4"/>
        <v>18000</v>
      </c>
      <c r="W35" s="2">
        <f t="shared" si="5"/>
        <v>2000</v>
      </c>
      <c r="X35" s="2">
        <f t="shared" si="6"/>
        <v>18000</v>
      </c>
      <c r="Y35" s="2">
        <f t="shared" si="7"/>
        <v>4500</v>
      </c>
      <c r="Z35" s="2">
        <f t="shared" si="8"/>
        <v>55.000000000000007</v>
      </c>
      <c r="AA35" s="2">
        <f t="shared" si="9"/>
        <v>45</v>
      </c>
      <c r="AB35" s="2">
        <f t="shared" si="10"/>
        <v>750</v>
      </c>
      <c r="AC35" s="2">
        <f t="shared" si="11"/>
        <v>15000</v>
      </c>
      <c r="AD35" s="2">
        <f t="shared" si="0"/>
        <v>15000</v>
      </c>
      <c r="AE35" s="13">
        <f t="shared" si="14"/>
        <v>4810.773407870468</v>
      </c>
      <c r="AF35" s="10">
        <f t="shared" si="15"/>
        <v>8.3333333333333329E-2</v>
      </c>
      <c r="AG35" s="10">
        <f t="shared" si="16"/>
        <v>55.000970370370375</v>
      </c>
      <c r="AH35" s="10">
        <f t="shared" si="17"/>
        <v>27000</v>
      </c>
      <c r="AI35" s="10">
        <f t="shared" si="18"/>
        <v>13750000</v>
      </c>
      <c r="AJ35" s="10">
        <f t="shared" si="19"/>
        <v>11000</v>
      </c>
      <c r="AK35" s="10">
        <f t="shared" si="20"/>
        <v>128718000000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28">
        <v>3</v>
      </c>
      <c r="BE35" s="28">
        <v>2</v>
      </c>
      <c r="BF35" s="28">
        <v>2</v>
      </c>
      <c r="BG35" s="28">
        <v>2</v>
      </c>
      <c r="BH35" s="28">
        <v>1</v>
      </c>
      <c r="BI35" s="28">
        <v>2</v>
      </c>
      <c r="BJ35" s="28">
        <v>1</v>
      </c>
      <c r="BK35" s="28">
        <v>1</v>
      </c>
      <c r="BL35" s="28">
        <v>3</v>
      </c>
      <c r="BM35" s="28">
        <v>1</v>
      </c>
      <c r="BN35" s="28">
        <v>3</v>
      </c>
      <c r="BO35" s="28">
        <v>3</v>
      </c>
      <c r="BP35" s="28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</v>
      </c>
      <c r="T36" s="2">
        <f t="shared" si="2"/>
        <v>180000</v>
      </c>
      <c r="U36" s="2">
        <f t="shared" si="3"/>
        <v>2000</v>
      </c>
      <c r="V36" s="2">
        <f t="shared" si="4"/>
        <v>22000</v>
      </c>
      <c r="W36" s="2">
        <f t="shared" si="5"/>
        <v>2000</v>
      </c>
      <c r="X36" s="2">
        <f t="shared" si="6"/>
        <v>22000</v>
      </c>
      <c r="Y36" s="2">
        <f t="shared" si="7"/>
        <v>4500</v>
      </c>
      <c r="Z36" s="2">
        <f t="shared" si="8"/>
        <v>50</v>
      </c>
      <c r="AA36" s="2">
        <f t="shared" si="9"/>
        <v>50</v>
      </c>
      <c r="AB36" s="2">
        <f t="shared" si="10"/>
        <v>750</v>
      </c>
      <c r="AC36" s="2">
        <f t="shared" si="11"/>
        <v>5000</v>
      </c>
      <c r="AD36" s="2">
        <f t="shared" si="0"/>
        <v>15000</v>
      </c>
      <c r="AE36" s="13">
        <f t="shared" si="14"/>
        <v>5439.8724719502898</v>
      </c>
      <c r="AF36" s="10">
        <f t="shared" si="15"/>
        <v>0.10891089108910891</v>
      </c>
      <c r="AG36" s="10">
        <f t="shared" si="16"/>
        <v>50.002661386138612</v>
      </c>
      <c r="AH36" s="10">
        <f t="shared" si="17"/>
        <v>33000</v>
      </c>
      <c r="AI36" s="10">
        <f t="shared" si="18"/>
        <v>14702970.297029704</v>
      </c>
      <c r="AJ36" s="10">
        <f t="shared" si="19"/>
        <v>13000</v>
      </c>
      <c r="AK36" s="10">
        <f t="shared" si="20"/>
        <v>155886000000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28">
        <v>1</v>
      </c>
      <c r="BE36" s="28">
        <v>3</v>
      </c>
      <c r="BF36" s="28">
        <v>1</v>
      </c>
      <c r="BG36" s="28">
        <v>2</v>
      </c>
      <c r="BH36" s="28">
        <v>3</v>
      </c>
      <c r="BI36" s="28">
        <v>2</v>
      </c>
      <c r="BJ36" s="28">
        <v>3</v>
      </c>
      <c r="BK36" s="28">
        <v>1</v>
      </c>
      <c r="BL36" s="28">
        <v>2</v>
      </c>
      <c r="BM36" s="28">
        <v>2</v>
      </c>
      <c r="BN36" s="28">
        <v>3</v>
      </c>
      <c r="BO36" s="28">
        <v>1</v>
      </c>
      <c r="BP36" s="28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</v>
      </c>
      <c r="T37" s="2">
        <f t="shared" si="2"/>
        <v>200000</v>
      </c>
      <c r="U37" s="2">
        <f t="shared" si="3"/>
        <v>2200</v>
      </c>
      <c r="V37" s="2">
        <f t="shared" si="4"/>
        <v>18000</v>
      </c>
      <c r="W37" s="2">
        <f t="shared" si="5"/>
        <v>2200</v>
      </c>
      <c r="X37" s="2">
        <f t="shared" si="6"/>
        <v>18000</v>
      </c>
      <c r="Y37" s="2">
        <f t="shared" si="7"/>
        <v>5000</v>
      </c>
      <c r="Z37" s="2">
        <f t="shared" si="8"/>
        <v>55.000000000000007</v>
      </c>
      <c r="AA37" s="2">
        <f t="shared" si="9"/>
        <v>55.000000000000007</v>
      </c>
      <c r="AB37" s="2">
        <f t="shared" si="10"/>
        <v>250</v>
      </c>
      <c r="AC37" s="2">
        <f t="shared" si="11"/>
        <v>10000</v>
      </c>
      <c r="AD37" s="2">
        <f t="shared" si="0"/>
        <v>15000</v>
      </c>
      <c r="AE37" s="13">
        <f t="shared" si="14"/>
        <v>4883.70194362442</v>
      </c>
      <c r="AF37" s="10">
        <f t="shared" si="15"/>
        <v>8.2568807339449546E-2</v>
      </c>
      <c r="AG37" s="10">
        <f t="shared" si="16"/>
        <v>55.001443425076459</v>
      </c>
      <c r="AH37" s="10">
        <f t="shared" si="17"/>
        <v>27000</v>
      </c>
      <c r="AI37" s="10">
        <f t="shared" si="18"/>
        <v>4128440.3669724772</v>
      </c>
      <c r="AJ37" s="10">
        <f t="shared" si="19"/>
        <v>11200</v>
      </c>
      <c r="AK37" s="10">
        <f t="shared" si="20"/>
        <v>48243400000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28">
        <v>2</v>
      </c>
      <c r="BE37" s="28">
        <v>1</v>
      </c>
      <c r="BF37" s="28">
        <v>2</v>
      </c>
      <c r="BG37" s="28">
        <v>3</v>
      </c>
      <c r="BH37" s="28">
        <v>1</v>
      </c>
      <c r="BI37" s="28">
        <v>3</v>
      </c>
      <c r="BJ37" s="28">
        <v>1</v>
      </c>
      <c r="BK37" s="28">
        <v>2</v>
      </c>
      <c r="BL37" s="28">
        <v>3</v>
      </c>
      <c r="BM37" s="28">
        <v>3</v>
      </c>
      <c r="BN37" s="28">
        <v>1</v>
      </c>
      <c r="BO37" s="28">
        <v>2</v>
      </c>
      <c r="BP37" s="28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</v>
      </c>
      <c r="T38" s="2">
        <f t="shared" si="2"/>
        <v>220000.00000000003</v>
      </c>
      <c r="U38" s="2">
        <f t="shared" si="3"/>
        <v>1800</v>
      </c>
      <c r="V38" s="2">
        <f t="shared" si="4"/>
        <v>20000</v>
      </c>
      <c r="W38" s="2">
        <f t="shared" si="5"/>
        <v>1800</v>
      </c>
      <c r="X38" s="2">
        <f t="shared" si="6"/>
        <v>20000</v>
      </c>
      <c r="Y38" s="2">
        <f t="shared" si="7"/>
        <v>5500</v>
      </c>
      <c r="Z38" s="2">
        <f t="shared" si="8"/>
        <v>45</v>
      </c>
      <c r="AA38" s="2">
        <f t="shared" si="9"/>
        <v>45</v>
      </c>
      <c r="AB38" s="2">
        <f t="shared" si="10"/>
        <v>500</v>
      </c>
      <c r="AC38" s="2">
        <f t="shared" si="11"/>
        <v>15000</v>
      </c>
      <c r="AD38" s="2">
        <f t="shared" si="0"/>
        <v>15000</v>
      </c>
      <c r="AE38" s="13">
        <f t="shared" si="14"/>
        <v>5580.8378524955106</v>
      </c>
      <c r="AF38" s="10">
        <f t="shared" si="15"/>
        <v>8.3333333333333329E-2</v>
      </c>
      <c r="AG38" s="10">
        <f t="shared" si="16"/>
        <v>45.001059259259257</v>
      </c>
      <c r="AH38" s="10">
        <f t="shared" si="17"/>
        <v>30000</v>
      </c>
      <c r="AI38" s="10">
        <f t="shared" si="18"/>
        <v>9166666.6666666679</v>
      </c>
      <c r="AJ38" s="10">
        <f t="shared" si="19"/>
        <v>11800</v>
      </c>
      <c r="AK38" s="10">
        <f t="shared" si="20"/>
        <v>115533900000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27">
        <v>36</v>
      </c>
      <c r="BD38" s="27">
        <v>3</v>
      </c>
      <c r="BE38" s="27">
        <v>2</v>
      </c>
      <c r="BF38" s="27">
        <v>3</v>
      </c>
      <c r="BG38" s="27">
        <v>1</v>
      </c>
      <c r="BH38" s="27">
        <v>2</v>
      </c>
      <c r="BI38" s="27">
        <v>1</v>
      </c>
      <c r="BJ38" s="27">
        <v>2</v>
      </c>
      <c r="BK38" s="27">
        <v>3</v>
      </c>
      <c r="BL38" s="27">
        <v>1</v>
      </c>
      <c r="BM38" s="27">
        <v>1</v>
      </c>
      <c r="BN38" s="27">
        <v>2</v>
      </c>
      <c r="BO38" s="27">
        <v>3</v>
      </c>
      <c r="BP38" s="27">
        <v>3</v>
      </c>
    </row>
    <row r="39" spans="1:68">
      <c r="AD39" t="s">
        <v>43</v>
      </c>
      <c r="AE39" s="14">
        <f>AVERAGE(AE3:AE38)</f>
        <v>5303.6585921739206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2"/>
  <sheetViews>
    <sheetView topLeftCell="C1" zoomScale="80" zoomScaleNormal="80" workbookViewId="0">
      <selection activeCell="AO32" sqref="AO32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 ht="19.2">
      <c r="R1" s="99" t="s">
        <v>119</v>
      </c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</v>
      </c>
      <c r="T3" s="2">
        <f>LOOKUP(D3,$AY$20:$BA$20,$AY$23:$BA$23)</f>
        <v>18000</v>
      </c>
      <c r="U3" s="2">
        <f>LOOKUP(E3,$AY$20:$BA$20,$AY$24:$BA$24)</f>
        <v>18000</v>
      </c>
      <c r="V3" s="2">
        <f>LOOKUP(F3,$AY$20:$BA$20,$AY$25:$BA$25)</f>
        <v>18000</v>
      </c>
      <c r="W3" s="2">
        <f>LOOKUP(G3,$AY$20:$BA$20,$AY$26:$BA$26)</f>
        <v>18000</v>
      </c>
      <c r="X3" s="2">
        <f>LOOKUP(H3,$AY$20:$BA$20,$AY$27:$BA$27)</f>
        <v>18000</v>
      </c>
      <c r="Y3" s="2">
        <f>LOOKUP(I3,$AY$20:$BA$20,$AY$28:$BA$28)</f>
        <v>450</v>
      </c>
      <c r="Z3" s="2">
        <f>LOOKUP(J3,$AY$20:$BA$20,$AY$29:$BA$29)</f>
        <v>450</v>
      </c>
      <c r="AA3" s="2">
        <f>LOOKUP(K3,$AY$20:$BA$20,$AY$30:$BA$30)</f>
        <v>450</v>
      </c>
      <c r="AB3" s="2">
        <f>LOOKUP(L3,$AY$20:$BA$20,$AY$31:$BA$31)</f>
        <v>250</v>
      </c>
      <c r="AC3" s="2">
        <f>LOOKUP(M3,$AY$20:$BA$20,$AY$32:$BA$32)</f>
        <v>250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596.28474028436256</v>
      </c>
      <c r="AF3" s="10">
        <f>S3/(R3+S3)</f>
        <v>0.5</v>
      </c>
      <c r="AG3" s="10">
        <f>(((R3*S3)/(R3+S3)+T3)/AC3/AD3)+Z3</f>
        <v>458.64</v>
      </c>
      <c r="AH3" s="10">
        <f>V3+X3*0.5</f>
        <v>27000</v>
      </c>
      <c r="AI3" s="10">
        <f>(R3*S3)*AB3/(R3+S3)</f>
        <v>2250000</v>
      </c>
      <c r="AJ3" s="10">
        <f>W3+X3*0.5</f>
        <v>27000</v>
      </c>
      <c r="AK3" s="10">
        <f>(AH3+AJ3)*(1+AB3)*Y3+AH3*AJ3</f>
        <v>6828300000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500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660.74490820502604</v>
      </c>
      <c r="AF4" s="10">
        <f>S4/(R4+S4)</f>
        <v>0.5</v>
      </c>
      <c r="AG4" s="10">
        <f>(((R4*S4)/(R4+S4)+T4)/AC4/AD4)+Z4</f>
        <v>504.8</v>
      </c>
      <c r="AH4" s="10">
        <f>V4+X4*0.5</f>
        <v>30000</v>
      </c>
      <c r="AI4" s="10">
        <f>(R4*S4)*AB4/(R4+S4)</f>
        <v>5000000</v>
      </c>
      <c r="AJ4" s="10">
        <f>W4+X4*0.5</f>
        <v>30000</v>
      </c>
      <c r="AK4" s="10">
        <f>(AH4+AJ4)*(1+AB4)*Y4+AH4*AJ4</f>
        <v>15930000000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15528797.963331994</v>
      </c>
      <c r="AQ4" s="22">
        <f>AP4/AO4</f>
        <v>15528797.963331994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29">
        <f t="shared" si="12"/>
        <v>20000</v>
      </c>
      <c r="BA4" s="2">
        <f t="shared" si="12"/>
        <v>200000</v>
      </c>
      <c r="BC4" s="27">
        <v>2</v>
      </c>
      <c r="BD4" s="27">
        <v>2</v>
      </c>
      <c r="BE4" s="27">
        <v>2</v>
      </c>
      <c r="BF4" s="27">
        <v>2</v>
      </c>
      <c r="BG4" s="27">
        <v>2</v>
      </c>
      <c r="BH4" s="27">
        <v>2</v>
      </c>
      <c r="BI4" s="27">
        <v>2</v>
      </c>
      <c r="BJ4" s="27">
        <v>2</v>
      </c>
      <c r="BK4" s="27">
        <v>2</v>
      </c>
      <c r="BL4" s="27">
        <v>2</v>
      </c>
      <c r="BM4" s="27">
        <v>2</v>
      </c>
      <c r="BN4" s="27">
        <v>2</v>
      </c>
      <c r="BO4" s="27">
        <v>2</v>
      </c>
      <c r="BP4" s="27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</v>
      </c>
      <c r="T5" s="2">
        <f t="shared" si="2"/>
        <v>22000</v>
      </c>
      <c r="U5" s="2">
        <f t="shared" si="3"/>
        <v>22000</v>
      </c>
      <c r="V5" s="2">
        <f t="shared" si="4"/>
        <v>22000</v>
      </c>
      <c r="W5" s="2">
        <f t="shared" si="5"/>
        <v>22000</v>
      </c>
      <c r="X5" s="2">
        <f t="shared" si="6"/>
        <v>22000</v>
      </c>
      <c r="Y5" s="2">
        <f t="shared" si="7"/>
        <v>550</v>
      </c>
      <c r="Z5" s="2">
        <f t="shared" si="8"/>
        <v>550</v>
      </c>
      <c r="AA5" s="2">
        <f t="shared" si="9"/>
        <v>550</v>
      </c>
      <c r="AB5" s="2">
        <f t="shared" si="10"/>
        <v>750</v>
      </c>
      <c r="AC5" s="2">
        <f t="shared" si="11"/>
        <v>750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716.05405505147235</v>
      </c>
      <c r="AF5" s="10">
        <f t="shared" ref="AF5:AF38" si="15">S5/(R5+S5)</f>
        <v>0.5</v>
      </c>
      <c r="AG5" s="10">
        <f t="shared" ref="AG5:AG38" si="16">(((R5*S5)/(R5+S5)+T5)/AC5/AD5)+Z5</f>
        <v>553.52</v>
      </c>
      <c r="AH5" s="10">
        <f t="shared" ref="AH5:AH38" si="17">V5+X5*0.5</f>
        <v>33000</v>
      </c>
      <c r="AI5" s="10">
        <f t="shared" ref="AI5:AI38" si="18">(R5*S5)*AB5/(R5+S5)</f>
        <v>8250000</v>
      </c>
      <c r="AJ5" s="10">
        <f t="shared" ref="AJ5:AJ38" si="19">W5+X5*0.5</f>
        <v>33000</v>
      </c>
      <c r="AK5" s="10">
        <f t="shared" ref="AK5:AK38" si="20">(AH5+AJ5)*(1+AB5)*Y5+AH5*AJ5</f>
        <v>28350300000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72511.422773947939</v>
      </c>
      <c r="AQ5" s="25">
        <f>AP5/AO5</f>
        <v>2071.7549363985127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29">
        <f t="shared" si="12"/>
        <v>20000</v>
      </c>
      <c r="BA5" s="2">
        <f t="shared" si="12"/>
        <v>200000</v>
      </c>
      <c r="BC5" s="8">
        <v>3</v>
      </c>
      <c r="BD5" s="1">
        <v>3</v>
      </c>
      <c r="BE5" s="1">
        <v>3</v>
      </c>
      <c r="BF5" s="1">
        <v>3</v>
      </c>
      <c r="BG5" s="1">
        <v>3</v>
      </c>
      <c r="BH5" s="1">
        <v>3</v>
      </c>
      <c r="BI5" s="1">
        <v>3</v>
      </c>
      <c r="BJ5" s="1">
        <v>3</v>
      </c>
      <c r="BK5" s="1">
        <v>3</v>
      </c>
      <c r="BL5" s="1">
        <v>3</v>
      </c>
      <c r="BM5" s="1">
        <v>3</v>
      </c>
      <c r="BN5" s="1">
        <v>3</v>
      </c>
      <c r="BO5" s="1">
        <v>3</v>
      </c>
      <c r="BP5" s="1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</v>
      </c>
      <c r="T6" s="2">
        <f t="shared" si="2"/>
        <v>18000</v>
      </c>
      <c r="U6" s="2">
        <f t="shared" si="3"/>
        <v>18000</v>
      </c>
      <c r="V6" s="2">
        <f t="shared" si="4"/>
        <v>20000</v>
      </c>
      <c r="W6" s="2">
        <f t="shared" si="5"/>
        <v>20000</v>
      </c>
      <c r="X6" s="2">
        <f t="shared" si="6"/>
        <v>20000</v>
      </c>
      <c r="Y6" s="2">
        <f t="shared" si="7"/>
        <v>500</v>
      </c>
      <c r="Z6" s="2">
        <f t="shared" si="8"/>
        <v>550</v>
      </c>
      <c r="AA6" s="2">
        <f t="shared" si="9"/>
        <v>550</v>
      </c>
      <c r="AB6" s="2">
        <f t="shared" si="10"/>
        <v>750</v>
      </c>
      <c r="AC6" s="2">
        <f t="shared" si="11"/>
        <v>750</v>
      </c>
      <c r="AD6" s="2">
        <f t="shared" si="0"/>
        <v>12.5</v>
      </c>
      <c r="AE6" s="13">
        <f t="shared" si="14"/>
        <v>628.70467426266305</v>
      </c>
      <c r="AF6" s="10">
        <f t="shared" si="15"/>
        <v>0.5</v>
      </c>
      <c r="AG6" s="10">
        <f t="shared" si="16"/>
        <v>552.88</v>
      </c>
      <c r="AH6" s="10">
        <f t="shared" si="17"/>
        <v>30000</v>
      </c>
      <c r="AI6" s="10">
        <f t="shared" si="18"/>
        <v>6750000</v>
      </c>
      <c r="AJ6" s="10">
        <f t="shared" si="19"/>
        <v>30000</v>
      </c>
      <c r="AK6" s="10">
        <f t="shared" si="20"/>
        <v>23430000000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15601309.386105942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29">
        <f t="shared" si="12"/>
        <v>20000</v>
      </c>
      <c r="BA6" s="2">
        <f t="shared" si="12"/>
        <v>200000</v>
      </c>
      <c r="BC6" s="8">
        <v>4</v>
      </c>
      <c r="BD6" s="1">
        <v>1</v>
      </c>
      <c r="BE6" s="1">
        <v>1</v>
      </c>
      <c r="BF6" s="1">
        <v>1</v>
      </c>
      <c r="BG6" s="1">
        <v>1</v>
      </c>
      <c r="BH6" s="1">
        <v>2</v>
      </c>
      <c r="BI6" s="1">
        <v>2</v>
      </c>
      <c r="BJ6" s="1">
        <v>2</v>
      </c>
      <c r="BK6" s="1">
        <v>2</v>
      </c>
      <c r="BL6" s="1">
        <v>3</v>
      </c>
      <c r="BM6" s="1">
        <v>3</v>
      </c>
      <c r="BN6" s="1">
        <v>3</v>
      </c>
      <c r="BO6" s="1">
        <v>3</v>
      </c>
      <c r="BP6" s="1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</v>
      </c>
      <c r="T7" s="2">
        <f t="shared" si="2"/>
        <v>20000</v>
      </c>
      <c r="U7" s="2">
        <f t="shared" si="3"/>
        <v>20000</v>
      </c>
      <c r="V7" s="2">
        <f t="shared" si="4"/>
        <v>22000</v>
      </c>
      <c r="W7" s="2">
        <f t="shared" si="5"/>
        <v>22000</v>
      </c>
      <c r="X7" s="2">
        <f t="shared" si="6"/>
        <v>22000</v>
      </c>
      <c r="Y7" s="2">
        <f t="shared" si="7"/>
        <v>550</v>
      </c>
      <c r="Z7" s="2">
        <f t="shared" si="8"/>
        <v>450</v>
      </c>
      <c r="AA7" s="2">
        <f t="shared" si="9"/>
        <v>450</v>
      </c>
      <c r="AB7" s="2">
        <f t="shared" si="10"/>
        <v>250</v>
      </c>
      <c r="AC7" s="2">
        <f t="shared" si="11"/>
        <v>250</v>
      </c>
      <c r="AD7" s="2">
        <f t="shared" si="0"/>
        <v>12.5</v>
      </c>
      <c r="AE7" s="13">
        <f t="shared" si="14"/>
        <v>701.46447405492097</v>
      </c>
      <c r="AF7" s="10">
        <f t="shared" si="15"/>
        <v>0.5</v>
      </c>
      <c r="AG7" s="10">
        <f t="shared" si="16"/>
        <v>459.6</v>
      </c>
      <c r="AH7" s="10">
        <f t="shared" si="17"/>
        <v>33000</v>
      </c>
      <c r="AI7" s="10">
        <f t="shared" si="18"/>
        <v>2500000</v>
      </c>
      <c r="AJ7" s="10">
        <f t="shared" si="19"/>
        <v>33000</v>
      </c>
      <c r="AK7" s="10">
        <f t="shared" si="20"/>
        <v>10200300000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29">
        <f t="shared" si="12"/>
        <v>20000</v>
      </c>
      <c r="BA7" s="2">
        <f t="shared" si="12"/>
        <v>200000</v>
      </c>
      <c r="BC7" s="8">
        <v>5</v>
      </c>
      <c r="BD7" s="1">
        <v>2</v>
      </c>
      <c r="BE7" s="1">
        <v>2</v>
      </c>
      <c r="BF7" s="1">
        <v>2</v>
      </c>
      <c r="BG7" s="1">
        <v>2</v>
      </c>
      <c r="BH7" s="1">
        <v>3</v>
      </c>
      <c r="BI7" s="1">
        <v>3</v>
      </c>
      <c r="BJ7" s="1">
        <v>3</v>
      </c>
      <c r="BK7" s="1">
        <v>3</v>
      </c>
      <c r="BL7" s="1">
        <v>1</v>
      </c>
      <c r="BM7" s="1">
        <v>1</v>
      </c>
      <c r="BN7" s="1">
        <v>1</v>
      </c>
      <c r="BO7" s="1">
        <v>1</v>
      </c>
      <c r="BP7" s="1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</v>
      </c>
      <c r="T8" s="2">
        <f t="shared" si="2"/>
        <v>22000</v>
      </c>
      <c r="U8" s="2">
        <f t="shared" si="3"/>
        <v>22000</v>
      </c>
      <c r="V8" s="2">
        <f t="shared" si="4"/>
        <v>18000</v>
      </c>
      <c r="W8" s="2">
        <f t="shared" si="5"/>
        <v>18000</v>
      </c>
      <c r="X8" s="2">
        <f t="shared" si="6"/>
        <v>18000</v>
      </c>
      <c r="Y8" s="2">
        <f t="shared" si="7"/>
        <v>450</v>
      </c>
      <c r="Z8" s="2">
        <f t="shared" si="8"/>
        <v>500</v>
      </c>
      <c r="AA8" s="2">
        <f t="shared" si="9"/>
        <v>500</v>
      </c>
      <c r="AB8" s="2">
        <f t="shared" si="10"/>
        <v>500</v>
      </c>
      <c r="AC8" s="2">
        <f t="shared" si="11"/>
        <v>500</v>
      </c>
      <c r="AD8" s="2">
        <f t="shared" si="0"/>
        <v>12.5</v>
      </c>
      <c r="AE8" s="13">
        <f t="shared" si="14"/>
        <v>634.30214695514451</v>
      </c>
      <c r="AF8" s="10">
        <f t="shared" si="15"/>
        <v>0.5</v>
      </c>
      <c r="AG8" s="10">
        <f t="shared" si="16"/>
        <v>505.28</v>
      </c>
      <c r="AH8" s="10">
        <f t="shared" si="17"/>
        <v>27000</v>
      </c>
      <c r="AI8" s="10">
        <f t="shared" si="18"/>
        <v>5500000</v>
      </c>
      <c r="AJ8" s="10">
        <f t="shared" si="19"/>
        <v>27000</v>
      </c>
      <c r="AK8" s="10">
        <f t="shared" si="20"/>
        <v>12903300000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29">
        <f t="shared" si="12"/>
        <v>20000</v>
      </c>
      <c r="BA8" s="2">
        <f t="shared" si="12"/>
        <v>200000</v>
      </c>
      <c r="BC8" s="8">
        <v>6</v>
      </c>
      <c r="BD8" s="1">
        <v>3</v>
      </c>
      <c r="BE8" s="1">
        <v>3</v>
      </c>
      <c r="BF8" s="1">
        <v>3</v>
      </c>
      <c r="BG8" s="1">
        <v>3</v>
      </c>
      <c r="BH8" s="1">
        <v>1</v>
      </c>
      <c r="BI8" s="1">
        <v>1</v>
      </c>
      <c r="BJ8" s="1">
        <v>1</v>
      </c>
      <c r="BK8" s="1">
        <v>1</v>
      </c>
      <c r="BL8" s="1">
        <v>2</v>
      </c>
      <c r="BM8" s="1">
        <v>2</v>
      </c>
      <c r="BN8" s="1">
        <v>2</v>
      </c>
      <c r="BO8" s="1">
        <v>2</v>
      </c>
      <c r="BP8" s="1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</v>
      </c>
      <c r="T9" s="2">
        <f t="shared" si="2"/>
        <v>20000</v>
      </c>
      <c r="U9" s="2">
        <f t="shared" si="3"/>
        <v>22000</v>
      </c>
      <c r="V9" s="2">
        <f t="shared" si="4"/>
        <v>18000</v>
      </c>
      <c r="W9" s="2">
        <f t="shared" si="5"/>
        <v>20000</v>
      </c>
      <c r="X9" s="2">
        <f t="shared" si="6"/>
        <v>22000</v>
      </c>
      <c r="Y9" s="2">
        <f t="shared" si="7"/>
        <v>550</v>
      </c>
      <c r="Z9" s="2">
        <f t="shared" si="8"/>
        <v>450</v>
      </c>
      <c r="AA9" s="2">
        <f t="shared" si="9"/>
        <v>500</v>
      </c>
      <c r="AB9" s="2">
        <f t="shared" si="10"/>
        <v>500</v>
      </c>
      <c r="AC9" s="2">
        <f t="shared" si="11"/>
        <v>750</v>
      </c>
      <c r="AD9" s="2">
        <f t="shared" si="0"/>
        <v>12.5</v>
      </c>
      <c r="AE9" s="13">
        <f t="shared" si="14"/>
        <v>684.24721172974728</v>
      </c>
      <c r="AF9" s="10">
        <f t="shared" si="15"/>
        <v>0.5</v>
      </c>
      <c r="AG9" s="10">
        <f t="shared" si="16"/>
        <v>453.09333333333331</v>
      </c>
      <c r="AH9" s="10">
        <f t="shared" si="17"/>
        <v>29000</v>
      </c>
      <c r="AI9" s="10">
        <f t="shared" si="18"/>
        <v>4500000</v>
      </c>
      <c r="AJ9" s="10">
        <f t="shared" si="19"/>
        <v>31000</v>
      </c>
      <c r="AK9" s="10">
        <f t="shared" si="20"/>
        <v>17432000000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29">
        <f t="shared" si="12"/>
        <v>20000</v>
      </c>
      <c r="BA9" s="2">
        <f t="shared" si="12"/>
        <v>200000</v>
      </c>
      <c r="BC9" s="8">
        <v>7</v>
      </c>
      <c r="BD9" s="1">
        <v>1</v>
      </c>
      <c r="BE9" s="1">
        <v>1</v>
      </c>
      <c r="BF9" s="1">
        <v>2</v>
      </c>
      <c r="BG9" s="1">
        <v>3</v>
      </c>
      <c r="BH9" s="1">
        <v>1</v>
      </c>
      <c r="BI9" s="1">
        <v>2</v>
      </c>
      <c r="BJ9" s="1">
        <v>3</v>
      </c>
      <c r="BK9" s="1">
        <v>3</v>
      </c>
      <c r="BL9" s="1">
        <v>1</v>
      </c>
      <c r="BM9" s="1">
        <v>2</v>
      </c>
      <c r="BN9" s="1">
        <v>2</v>
      </c>
      <c r="BO9" s="1">
        <v>3</v>
      </c>
      <c r="BP9" s="1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</v>
      </c>
      <c r="T10" s="2">
        <f t="shared" si="2"/>
        <v>22000</v>
      </c>
      <c r="U10" s="2">
        <f t="shared" si="3"/>
        <v>18000</v>
      </c>
      <c r="V10" s="2">
        <f t="shared" si="4"/>
        <v>20000</v>
      </c>
      <c r="W10" s="2">
        <f t="shared" si="5"/>
        <v>22000</v>
      </c>
      <c r="X10" s="2">
        <f t="shared" si="6"/>
        <v>18000</v>
      </c>
      <c r="Y10" s="2">
        <f t="shared" si="7"/>
        <v>450</v>
      </c>
      <c r="Z10" s="2">
        <f t="shared" si="8"/>
        <v>500</v>
      </c>
      <c r="AA10" s="2">
        <f t="shared" si="9"/>
        <v>550</v>
      </c>
      <c r="AB10" s="2">
        <f t="shared" si="10"/>
        <v>750</v>
      </c>
      <c r="AC10" s="2">
        <f t="shared" si="11"/>
        <v>250</v>
      </c>
      <c r="AD10" s="2">
        <f t="shared" si="0"/>
        <v>12.5</v>
      </c>
      <c r="AE10" s="13">
        <f t="shared" si="14"/>
        <v>607.33519916431817</v>
      </c>
      <c r="AF10" s="10">
        <f t="shared" si="15"/>
        <v>0.5</v>
      </c>
      <c r="AG10" s="10">
        <f t="shared" si="16"/>
        <v>510.24</v>
      </c>
      <c r="AH10" s="10">
        <f t="shared" si="17"/>
        <v>29000</v>
      </c>
      <c r="AI10" s="10">
        <f t="shared" si="18"/>
        <v>7500000</v>
      </c>
      <c r="AJ10" s="10">
        <f t="shared" si="19"/>
        <v>31000</v>
      </c>
      <c r="AK10" s="10">
        <f t="shared" si="20"/>
        <v>21176000000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29">
        <f t="shared" si="12"/>
        <v>20000</v>
      </c>
      <c r="BA10" s="2">
        <f t="shared" si="12"/>
        <v>200000</v>
      </c>
      <c r="BC10" s="8">
        <v>8</v>
      </c>
      <c r="BD10" s="1">
        <v>2</v>
      </c>
      <c r="BE10" s="1">
        <v>2</v>
      </c>
      <c r="BF10" s="1">
        <v>3</v>
      </c>
      <c r="BG10" s="1">
        <v>1</v>
      </c>
      <c r="BH10" s="1">
        <v>2</v>
      </c>
      <c r="BI10" s="1">
        <v>3</v>
      </c>
      <c r="BJ10" s="1">
        <v>1</v>
      </c>
      <c r="BK10" s="1">
        <v>1</v>
      </c>
      <c r="BL10" s="1">
        <v>2</v>
      </c>
      <c r="BM10" s="1">
        <v>3</v>
      </c>
      <c r="BN10" s="1">
        <v>3</v>
      </c>
      <c r="BO10" s="1">
        <v>1</v>
      </c>
      <c r="BP10" s="1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</v>
      </c>
      <c r="T11" s="2">
        <f t="shared" si="2"/>
        <v>18000</v>
      </c>
      <c r="U11" s="2">
        <f t="shared" si="3"/>
        <v>20000</v>
      </c>
      <c r="V11" s="2">
        <f t="shared" si="4"/>
        <v>22000</v>
      </c>
      <c r="W11" s="2">
        <f t="shared" si="5"/>
        <v>18000</v>
      </c>
      <c r="X11" s="2">
        <f t="shared" si="6"/>
        <v>20000</v>
      </c>
      <c r="Y11" s="2">
        <f t="shared" si="7"/>
        <v>500</v>
      </c>
      <c r="Z11" s="2">
        <f t="shared" si="8"/>
        <v>550</v>
      </c>
      <c r="AA11" s="2">
        <f t="shared" si="9"/>
        <v>450</v>
      </c>
      <c r="AB11" s="2">
        <f t="shared" si="10"/>
        <v>250</v>
      </c>
      <c r="AC11" s="2">
        <f t="shared" si="11"/>
        <v>500</v>
      </c>
      <c r="AD11" s="2">
        <f t="shared" si="0"/>
        <v>12.5</v>
      </c>
      <c r="AE11" s="13">
        <f t="shared" si="14"/>
        <v>676.40685767268837</v>
      </c>
      <c r="AF11" s="10">
        <f t="shared" si="15"/>
        <v>0.5</v>
      </c>
      <c r="AG11" s="10">
        <f t="shared" si="16"/>
        <v>554.64</v>
      </c>
      <c r="AH11" s="10">
        <f t="shared" si="17"/>
        <v>32000</v>
      </c>
      <c r="AI11" s="10">
        <f t="shared" si="18"/>
        <v>2750000</v>
      </c>
      <c r="AJ11" s="10">
        <f t="shared" si="19"/>
        <v>28000</v>
      </c>
      <c r="AK11" s="10">
        <f t="shared" si="20"/>
        <v>8426000000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29">
        <f t="shared" si="12"/>
        <v>500</v>
      </c>
      <c r="BA11" s="2">
        <f t="shared" si="12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</v>
      </c>
      <c r="T12" s="2">
        <f t="shared" si="2"/>
        <v>22000</v>
      </c>
      <c r="U12" s="2">
        <f t="shared" si="3"/>
        <v>20000</v>
      </c>
      <c r="V12" s="2">
        <f t="shared" si="4"/>
        <v>18000</v>
      </c>
      <c r="W12" s="2">
        <f t="shared" si="5"/>
        <v>22000</v>
      </c>
      <c r="X12" s="2">
        <f t="shared" si="6"/>
        <v>20000</v>
      </c>
      <c r="Y12" s="2">
        <f t="shared" si="7"/>
        <v>550</v>
      </c>
      <c r="Z12" s="2">
        <f t="shared" si="8"/>
        <v>500</v>
      </c>
      <c r="AA12" s="2">
        <f t="shared" si="9"/>
        <v>450</v>
      </c>
      <c r="AB12" s="2">
        <f t="shared" si="10"/>
        <v>750</v>
      </c>
      <c r="AC12" s="2">
        <f t="shared" si="11"/>
        <v>500</v>
      </c>
      <c r="AD12" s="2">
        <f t="shared" si="0"/>
        <v>12.5</v>
      </c>
      <c r="AE12" s="13">
        <f t="shared" si="14"/>
        <v>650.12040077248548</v>
      </c>
      <c r="AF12" s="10">
        <f t="shared" si="15"/>
        <v>0.5</v>
      </c>
      <c r="AG12" s="10">
        <f t="shared" si="16"/>
        <v>504.96</v>
      </c>
      <c r="AH12" s="10">
        <f t="shared" si="17"/>
        <v>28000</v>
      </c>
      <c r="AI12" s="10">
        <f t="shared" si="18"/>
        <v>6750000</v>
      </c>
      <c r="AJ12" s="10">
        <f t="shared" si="19"/>
        <v>32000</v>
      </c>
      <c r="AK12" s="10">
        <f t="shared" si="20"/>
        <v>25679000000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29">
        <f t="shared" si="12"/>
        <v>500</v>
      </c>
      <c r="BA12" s="2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</v>
      </c>
      <c r="T13" s="2">
        <f t="shared" si="2"/>
        <v>18000</v>
      </c>
      <c r="U13" s="2">
        <f t="shared" si="3"/>
        <v>22000</v>
      </c>
      <c r="V13" s="2">
        <f t="shared" si="4"/>
        <v>20000</v>
      </c>
      <c r="W13" s="2">
        <f t="shared" si="5"/>
        <v>18000</v>
      </c>
      <c r="X13" s="2">
        <f t="shared" si="6"/>
        <v>22000</v>
      </c>
      <c r="Y13" s="2">
        <f t="shared" si="7"/>
        <v>450</v>
      </c>
      <c r="Z13" s="2">
        <f t="shared" si="8"/>
        <v>550</v>
      </c>
      <c r="AA13" s="2">
        <f t="shared" si="9"/>
        <v>500</v>
      </c>
      <c r="AB13" s="2">
        <f t="shared" si="10"/>
        <v>250</v>
      </c>
      <c r="AC13" s="2">
        <f t="shared" si="11"/>
        <v>750</v>
      </c>
      <c r="AD13" s="2">
        <f t="shared" si="0"/>
        <v>12.5</v>
      </c>
      <c r="AE13" s="13">
        <f t="shared" si="14"/>
        <v>601.55143559168539</v>
      </c>
      <c r="AF13" s="10">
        <f t="shared" si="15"/>
        <v>0.5</v>
      </c>
      <c r="AG13" s="10">
        <f t="shared" si="16"/>
        <v>552.98666666666668</v>
      </c>
      <c r="AH13" s="10">
        <f t="shared" si="17"/>
        <v>31000</v>
      </c>
      <c r="AI13" s="10">
        <f t="shared" si="18"/>
        <v>2500000</v>
      </c>
      <c r="AJ13" s="10">
        <f t="shared" si="19"/>
        <v>29000</v>
      </c>
      <c r="AK13" s="10">
        <f t="shared" si="20"/>
        <v>7676000000</v>
      </c>
      <c r="AL13" s="10">
        <f t="shared" si="21"/>
        <v>450.6</v>
      </c>
      <c r="AM13" s="12"/>
      <c r="AN13" s="26" t="s">
        <v>53</v>
      </c>
      <c r="AO13" s="12">
        <f>10*LOG((AP4-AQ5)/AO6/AQ5)</f>
        <v>23.18439011826581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29">
        <f t="shared" si="12"/>
        <v>500</v>
      </c>
      <c r="BA13" s="2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</v>
      </c>
      <c r="T14" s="2">
        <f t="shared" si="2"/>
        <v>20000</v>
      </c>
      <c r="U14" s="2">
        <f t="shared" si="3"/>
        <v>18000</v>
      </c>
      <c r="V14" s="2">
        <f t="shared" si="4"/>
        <v>22000</v>
      </c>
      <c r="W14" s="2">
        <f t="shared" si="5"/>
        <v>20000</v>
      </c>
      <c r="X14" s="2">
        <f t="shared" si="6"/>
        <v>18000</v>
      </c>
      <c r="Y14" s="2">
        <f t="shared" si="7"/>
        <v>500</v>
      </c>
      <c r="Z14" s="2">
        <f t="shared" si="8"/>
        <v>450</v>
      </c>
      <c r="AA14" s="2">
        <f t="shared" si="9"/>
        <v>550</v>
      </c>
      <c r="AB14" s="2">
        <f t="shared" si="10"/>
        <v>500</v>
      </c>
      <c r="AC14" s="2">
        <f t="shared" si="11"/>
        <v>250</v>
      </c>
      <c r="AD14" s="2">
        <f t="shared" si="0"/>
        <v>12.5</v>
      </c>
      <c r="AE14" s="13">
        <f t="shared" si="14"/>
        <v>716.94151374244382</v>
      </c>
      <c r="AF14" s="10">
        <f t="shared" si="15"/>
        <v>0.5</v>
      </c>
      <c r="AG14" s="10">
        <f t="shared" si="16"/>
        <v>459.92</v>
      </c>
      <c r="AH14" s="10">
        <f t="shared" si="17"/>
        <v>31000</v>
      </c>
      <c r="AI14" s="10">
        <f t="shared" si="18"/>
        <v>5500000</v>
      </c>
      <c r="AJ14" s="10">
        <f t="shared" si="19"/>
        <v>29000</v>
      </c>
      <c r="AK14" s="10">
        <f t="shared" si="20"/>
        <v>15929000000</v>
      </c>
      <c r="AL14" s="10">
        <f t="shared" si="21"/>
        <v>500.6</v>
      </c>
      <c r="AM14" s="12"/>
      <c r="AN14" s="26" t="s">
        <v>54</v>
      </c>
      <c r="AO14" s="12">
        <f>10*LOG((AP4-AQ5)/AO6)</f>
        <v>56.347773941428883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29">
        <f t="shared" si="12"/>
        <v>500</v>
      </c>
      <c r="BA14" s="2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</v>
      </c>
      <c r="T15" s="2">
        <f t="shared" si="2"/>
        <v>22000</v>
      </c>
      <c r="U15" s="2">
        <f t="shared" si="3"/>
        <v>18000</v>
      </c>
      <c r="V15" s="2">
        <f t="shared" si="4"/>
        <v>22000</v>
      </c>
      <c r="W15" s="2">
        <f t="shared" si="5"/>
        <v>20000</v>
      </c>
      <c r="X15" s="2">
        <f t="shared" si="6"/>
        <v>18000</v>
      </c>
      <c r="Y15" s="2">
        <f t="shared" si="7"/>
        <v>550</v>
      </c>
      <c r="Z15" s="2">
        <f t="shared" si="8"/>
        <v>550</v>
      </c>
      <c r="AA15" s="2">
        <f t="shared" si="9"/>
        <v>500</v>
      </c>
      <c r="AB15" s="2">
        <f t="shared" si="10"/>
        <v>250</v>
      </c>
      <c r="AC15" s="2">
        <f t="shared" si="11"/>
        <v>500</v>
      </c>
      <c r="AD15" s="2">
        <f t="shared" si="0"/>
        <v>25</v>
      </c>
      <c r="AE15" s="13">
        <f t="shared" si="14"/>
        <v>670.78009026825782</v>
      </c>
      <c r="AF15" s="10">
        <f t="shared" si="15"/>
        <v>0.52631578947368418</v>
      </c>
      <c r="AG15" s="10">
        <f t="shared" si="16"/>
        <v>552.51789473684209</v>
      </c>
      <c r="AH15" s="10">
        <f t="shared" si="17"/>
        <v>31000</v>
      </c>
      <c r="AI15" s="10">
        <f t="shared" si="18"/>
        <v>2368421.0526315789</v>
      </c>
      <c r="AJ15" s="10">
        <f t="shared" si="19"/>
        <v>29000</v>
      </c>
      <c r="AK15" s="10">
        <f t="shared" si="20"/>
        <v>9182000000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29">
        <f t="shared" si="12"/>
        <v>500</v>
      </c>
      <c r="BA15" s="2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</v>
      </c>
      <c r="T16" s="2">
        <f t="shared" si="2"/>
        <v>18000</v>
      </c>
      <c r="U16" s="2">
        <f t="shared" si="3"/>
        <v>20000</v>
      </c>
      <c r="V16" s="2">
        <f t="shared" si="4"/>
        <v>18000</v>
      </c>
      <c r="W16" s="2">
        <f t="shared" si="5"/>
        <v>22000</v>
      </c>
      <c r="X16" s="2">
        <f t="shared" si="6"/>
        <v>20000</v>
      </c>
      <c r="Y16" s="2">
        <f t="shared" si="7"/>
        <v>450</v>
      </c>
      <c r="Z16" s="2">
        <f t="shared" si="8"/>
        <v>450</v>
      </c>
      <c r="AA16" s="2">
        <f t="shared" si="9"/>
        <v>550</v>
      </c>
      <c r="AB16" s="2">
        <f t="shared" si="10"/>
        <v>500</v>
      </c>
      <c r="AC16" s="2">
        <f t="shared" si="11"/>
        <v>750</v>
      </c>
      <c r="AD16" s="2">
        <f t="shared" si="0"/>
        <v>25</v>
      </c>
      <c r="AE16" s="13">
        <f t="shared" si="14"/>
        <v>615.0182886431553</v>
      </c>
      <c r="AF16" s="10">
        <f t="shared" si="15"/>
        <v>0.52380952380952384</v>
      </c>
      <c r="AG16" s="10">
        <f t="shared" si="16"/>
        <v>451.51873015873014</v>
      </c>
      <c r="AH16" s="10">
        <f t="shared" si="17"/>
        <v>28000</v>
      </c>
      <c r="AI16" s="10">
        <f t="shared" si="18"/>
        <v>5238095.2380952379</v>
      </c>
      <c r="AJ16" s="10">
        <f t="shared" si="19"/>
        <v>32000</v>
      </c>
      <c r="AK16" s="10">
        <f t="shared" si="20"/>
        <v>14423000000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29">
        <f t="shared" si="12"/>
        <v>25</v>
      </c>
      <c r="AZ16" s="2">
        <f t="shared" si="12"/>
        <v>500</v>
      </c>
      <c r="BA16" s="2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</v>
      </c>
      <c r="T17" s="2">
        <f t="shared" si="2"/>
        <v>20000</v>
      </c>
      <c r="U17" s="2">
        <f t="shared" si="3"/>
        <v>22000</v>
      </c>
      <c r="V17" s="2">
        <f t="shared" si="4"/>
        <v>20000</v>
      </c>
      <c r="W17" s="2">
        <f t="shared" si="5"/>
        <v>18000</v>
      </c>
      <c r="X17" s="2">
        <f t="shared" si="6"/>
        <v>22000</v>
      </c>
      <c r="Y17" s="2">
        <f t="shared" si="7"/>
        <v>500</v>
      </c>
      <c r="Z17" s="2">
        <f t="shared" si="8"/>
        <v>500</v>
      </c>
      <c r="AA17" s="2">
        <f t="shared" si="9"/>
        <v>450</v>
      </c>
      <c r="AB17" s="2">
        <f t="shared" si="10"/>
        <v>750</v>
      </c>
      <c r="AC17" s="2">
        <f t="shared" si="11"/>
        <v>250</v>
      </c>
      <c r="AD17" s="2">
        <f t="shared" si="0"/>
        <v>25</v>
      </c>
      <c r="AE17" s="13">
        <f t="shared" si="14"/>
        <v>672.60114260018258</v>
      </c>
      <c r="AF17" s="10">
        <f t="shared" si="15"/>
        <v>0.45</v>
      </c>
      <c r="AG17" s="10">
        <f t="shared" si="16"/>
        <v>504.78399999999999</v>
      </c>
      <c r="AH17" s="10">
        <f t="shared" si="17"/>
        <v>31000</v>
      </c>
      <c r="AI17" s="10">
        <f t="shared" si="18"/>
        <v>7425000</v>
      </c>
      <c r="AJ17" s="10">
        <f t="shared" si="19"/>
        <v>29000</v>
      </c>
      <c r="AK17" s="10">
        <f t="shared" si="20"/>
        <v>23429000000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</v>
      </c>
      <c r="T18" s="2">
        <f t="shared" si="2"/>
        <v>22000</v>
      </c>
      <c r="U18" s="2">
        <f t="shared" si="3"/>
        <v>20000</v>
      </c>
      <c r="V18" s="2">
        <f t="shared" si="4"/>
        <v>18000</v>
      </c>
      <c r="W18" s="2">
        <f t="shared" si="5"/>
        <v>18000</v>
      </c>
      <c r="X18" s="2">
        <f t="shared" si="6"/>
        <v>22000</v>
      </c>
      <c r="Y18" s="2">
        <f t="shared" si="7"/>
        <v>500</v>
      </c>
      <c r="Z18" s="2">
        <f t="shared" si="8"/>
        <v>550</v>
      </c>
      <c r="AA18" s="2">
        <f t="shared" si="9"/>
        <v>550</v>
      </c>
      <c r="AB18" s="2">
        <f t="shared" si="10"/>
        <v>500</v>
      </c>
      <c r="AC18" s="2">
        <f t="shared" si="11"/>
        <v>250</v>
      </c>
      <c r="AD18" s="2">
        <f t="shared" si="0"/>
        <v>25</v>
      </c>
      <c r="AE18" s="13">
        <f t="shared" si="14"/>
        <v>635.76865727985285</v>
      </c>
      <c r="AF18" s="10">
        <f t="shared" si="15"/>
        <v>0.52631578947368418</v>
      </c>
      <c r="AG18" s="10">
        <f t="shared" si="16"/>
        <v>555.03578947368419</v>
      </c>
      <c r="AH18" s="10">
        <f t="shared" si="17"/>
        <v>29000</v>
      </c>
      <c r="AI18" s="10">
        <f t="shared" si="18"/>
        <v>4736842.1052631577</v>
      </c>
      <c r="AJ18" s="10">
        <f t="shared" si="19"/>
        <v>29000</v>
      </c>
      <c r="AK18" s="10">
        <f t="shared" si="20"/>
        <v>15370000000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</v>
      </c>
      <c r="T19" s="2">
        <f t="shared" si="2"/>
        <v>18000</v>
      </c>
      <c r="U19" s="2">
        <f t="shared" si="3"/>
        <v>22000</v>
      </c>
      <c r="V19" s="2">
        <f t="shared" si="4"/>
        <v>20000</v>
      </c>
      <c r="W19" s="2">
        <f t="shared" si="5"/>
        <v>20000</v>
      </c>
      <c r="X19" s="2">
        <f t="shared" si="6"/>
        <v>18000</v>
      </c>
      <c r="Y19" s="2">
        <f t="shared" si="7"/>
        <v>550</v>
      </c>
      <c r="Z19" s="2">
        <f t="shared" si="8"/>
        <v>450</v>
      </c>
      <c r="AA19" s="2">
        <f t="shared" si="9"/>
        <v>450</v>
      </c>
      <c r="AB19" s="2">
        <f t="shared" si="10"/>
        <v>750</v>
      </c>
      <c r="AC19" s="2">
        <f t="shared" si="11"/>
        <v>500</v>
      </c>
      <c r="AD19" s="2">
        <f t="shared" si="0"/>
        <v>25</v>
      </c>
      <c r="AE19" s="13">
        <f t="shared" si="14"/>
        <v>735.86718577764213</v>
      </c>
      <c r="AF19" s="10">
        <f t="shared" si="15"/>
        <v>0.52380952380952384</v>
      </c>
      <c r="AG19" s="10">
        <f t="shared" si="16"/>
        <v>452.27809523809526</v>
      </c>
      <c r="AH19" s="10">
        <f t="shared" si="17"/>
        <v>29000</v>
      </c>
      <c r="AI19" s="10">
        <f t="shared" si="18"/>
        <v>7857142.8571428573</v>
      </c>
      <c r="AJ19" s="10">
        <f t="shared" si="19"/>
        <v>29000</v>
      </c>
      <c r="AK19" s="10">
        <f t="shared" si="20"/>
        <v>24797900000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</v>
      </c>
      <c r="T20" s="2">
        <f t="shared" si="2"/>
        <v>20000</v>
      </c>
      <c r="U20" s="2">
        <f t="shared" si="3"/>
        <v>18000</v>
      </c>
      <c r="V20" s="2">
        <f t="shared" si="4"/>
        <v>22000</v>
      </c>
      <c r="W20" s="2">
        <f t="shared" si="5"/>
        <v>22000</v>
      </c>
      <c r="X20" s="2">
        <f t="shared" si="6"/>
        <v>20000</v>
      </c>
      <c r="Y20" s="2">
        <f t="shared" si="7"/>
        <v>450</v>
      </c>
      <c r="Z20" s="2">
        <f t="shared" si="8"/>
        <v>500</v>
      </c>
      <c r="AA20" s="2">
        <f t="shared" si="9"/>
        <v>500</v>
      </c>
      <c r="AB20" s="2">
        <f t="shared" si="10"/>
        <v>250</v>
      </c>
      <c r="AC20" s="2">
        <f t="shared" si="11"/>
        <v>750</v>
      </c>
      <c r="AD20" s="2">
        <f t="shared" si="0"/>
        <v>25</v>
      </c>
      <c r="AE20" s="13">
        <f t="shared" si="14"/>
        <v>600.59595257982392</v>
      </c>
      <c r="AF20" s="10">
        <f t="shared" si="15"/>
        <v>0.45</v>
      </c>
      <c r="AG20" s="10">
        <f t="shared" si="16"/>
        <v>501.59466666666668</v>
      </c>
      <c r="AH20" s="10">
        <f t="shared" si="17"/>
        <v>32000</v>
      </c>
      <c r="AI20" s="10">
        <f t="shared" si="18"/>
        <v>2475000</v>
      </c>
      <c r="AJ20" s="10">
        <f t="shared" si="19"/>
        <v>32000</v>
      </c>
      <c r="AK20" s="10">
        <f t="shared" si="20"/>
        <v>8252800000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2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</v>
      </c>
      <c r="T21" s="2">
        <f t="shared" si="2"/>
        <v>18000</v>
      </c>
      <c r="U21" s="2">
        <f t="shared" si="3"/>
        <v>22000</v>
      </c>
      <c r="V21" s="2">
        <f t="shared" si="4"/>
        <v>22000</v>
      </c>
      <c r="W21" s="2">
        <f t="shared" si="5"/>
        <v>22000</v>
      </c>
      <c r="X21" s="2">
        <f t="shared" si="6"/>
        <v>18000</v>
      </c>
      <c r="Y21" s="2">
        <f t="shared" si="7"/>
        <v>500</v>
      </c>
      <c r="Z21" s="2">
        <f t="shared" si="8"/>
        <v>500</v>
      </c>
      <c r="AA21" s="2">
        <f t="shared" si="9"/>
        <v>450</v>
      </c>
      <c r="AB21" s="2">
        <f t="shared" si="10"/>
        <v>500</v>
      </c>
      <c r="AC21" s="2">
        <f t="shared" si="11"/>
        <v>750</v>
      </c>
      <c r="AD21" s="2">
        <f t="shared" si="0"/>
        <v>25</v>
      </c>
      <c r="AE21" s="13">
        <f t="shared" si="14"/>
        <v>645.23621003309779</v>
      </c>
      <c r="AF21" s="10">
        <f t="shared" si="15"/>
        <v>0.52631578947368418</v>
      </c>
      <c r="AG21" s="10">
        <f t="shared" si="16"/>
        <v>501.46526315789475</v>
      </c>
      <c r="AH21" s="10">
        <f t="shared" si="17"/>
        <v>31000</v>
      </c>
      <c r="AI21" s="10">
        <f t="shared" si="18"/>
        <v>4736842.1052631577</v>
      </c>
      <c r="AJ21" s="10">
        <f t="shared" si="19"/>
        <v>31000</v>
      </c>
      <c r="AK21" s="10">
        <f t="shared" si="20"/>
        <v>16492000000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LOOKUP(BD4,$AY$3:$BA$3,AY4:BA4)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</v>
      </c>
      <c r="T22" s="2">
        <f t="shared" si="2"/>
        <v>20000</v>
      </c>
      <c r="U22" s="2">
        <f t="shared" si="3"/>
        <v>18000</v>
      </c>
      <c r="V22" s="2">
        <f t="shared" si="4"/>
        <v>18000</v>
      </c>
      <c r="W22" s="2">
        <f t="shared" si="5"/>
        <v>18000</v>
      </c>
      <c r="X22" s="2">
        <f t="shared" si="6"/>
        <v>20000</v>
      </c>
      <c r="Y22" s="2">
        <f t="shared" si="7"/>
        <v>550</v>
      </c>
      <c r="Z22" s="2">
        <f t="shared" si="8"/>
        <v>550</v>
      </c>
      <c r="AA22" s="2">
        <f t="shared" si="9"/>
        <v>500</v>
      </c>
      <c r="AB22" s="2">
        <f t="shared" si="10"/>
        <v>750</v>
      </c>
      <c r="AC22" s="2">
        <f t="shared" si="11"/>
        <v>250</v>
      </c>
      <c r="AD22" s="2">
        <f t="shared" si="0"/>
        <v>25</v>
      </c>
      <c r="AE22" s="13">
        <f t="shared" si="14"/>
        <v>700.79417539463907</v>
      </c>
      <c r="AF22" s="10">
        <f t="shared" si="15"/>
        <v>0.52380952380952384</v>
      </c>
      <c r="AG22" s="10">
        <f t="shared" si="16"/>
        <v>554.87619047619046</v>
      </c>
      <c r="AH22" s="10">
        <f t="shared" si="17"/>
        <v>28000</v>
      </c>
      <c r="AI22" s="10">
        <f t="shared" si="18"/>
        <v>7857142.8571428573</v>
      </c>
      <c r="AJ22" s="10">
        <f t="shared" si="19"/>
        <v>28000</v>
      </c>
      <c r="AK22" s="10">
        <f t="shared" si="20"/>
        <v>23914800000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LOOKUP(BE4,$AY$3:$BA$3,AY5:BA5)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</v>
      </c>
      <c r="T23" s="2">
        <f t="shared" si="2"/>
        <v>22000</v>
      </c>
      <c r="U23" s="2">
        <f t="shared" si="3"/>
        <v>20000</v>
      </c>
      <c r="V23" s="2">
        <f t="shared" si="4"/>
        <v>20000</v>
      </c>
      <c r="W23" s="2">
        <f t="shared" si="5"/>
        <v>20000</v>
      </c>
      <c r="X23" s="2">
        <f t="shared" si="6"/>
        <v>22000</v>
      </c>
      <c r="Y23" s="2">
        <f t="shared" si="7"/>
        <v>450</v>
      </c>
      <c r="Z23" s="2">
        <f t="shared" si="8"/>
        <v>450</v>
      </c>
      <c r="AA23" s="2">
        <f t="shared" si="9"/>
        <v>550</v>
      </c>
      <c r="AB23" s="2">
        <f t="shared" si="10"/>
        <v>250</v>
      </c>
      <c r="AC23" s="2">
        <f t="shared" si="11"/>
        <v>500</v>
      </c>
      <c r="AD23" s="2">
        <f t="shared" si="0"/>
        <v>25</v>
      </c>
      <c r="AE23" s="13">
        <f t="shared" si="14"/>
        <v>620.24488615830705</v>
      </c>
      <c r="AF23" s="10">
        <f t="shared" si="15"/>
        <v>0.45</v>
      </c>
      <c r="AG23" s="10">
        <f t="shared" si="16"/>
        <v>452.55200000000002</v>
      </c>
      <c r="AH23" s="10">
        <f t="shared" si="17"/>
        <v>31000</v>
      </c>
      <c r="AI23" s="10">
        <f t="shared" si="18"/>
        <v>2475000</v>
      </c>
      <c r="AJ23" s="10">
        <f t="shared" si="19"/>
        <v>31000</v>
      </c>
      <c r="AK23" s="10">
        <f t="shared" si="20"/>
        <v>7963900000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LOOKUP(BF4,$AY$3:$BA$3,AY6:BA6)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</v>
      </c>
      <c r="T24" s="2">
        <f t="shared" si="2"/>
        <v>20000</v>
      </c>
      <c r="U24" s="2">
        <f t="shared" si="3"/>
        <v>22000</v>
      </c>
      <c r="V24" s="2">
        <f t="shared" si="4"/>
        <v>22000</v>
      </c>
      <c r="W24" s="2">
        <f t="shared" si="5"/>
        <v>18000</v>
      </c>
      <c r="X24" s="2">
        <f t="shared" si="6"/>
        <v>20000</v>
      </c>
      <c r="Y24" s="2">
        <f t="shared" si="7"/>
        <v>450</v>
      </c>
      <c r="Z24" s="2">
        <f t="shared" si="8"/>
        <v>450</v>
      </c>
      <c r="AA24" s="2">
        <f t="shared" si="9"/>
        <v>550</v>
      </c>
      <c r="AB24" s="2">
        <f t="shared" si="10"/>
        <v>750</v>
      </c>
      <c r="AC24" s="2">
        <f t="shared" si="11"/>
        <v>500</v>
      </c>
      <c r="AD24" s="2">
        <f t="shared" si="0"/>
        <v>25</v>
      </c>
      <c r="AE24" s="13">
        <f t="shared" si="14"/>
        <v>659.0879321436629</v>
      </c>
      <c r="AF24" s="10">
        <f t="shared" si="15"/>
        <v>0.52631578947368418</v>
      </c>
      <c r="AG24" s="10">
        <f t="shared" si="16"/>
        <v>452.35789473684213</v>
      </c>
      <c r="AH24" s="10">
        <f t="shared" si="17"/>
        <v>32000</v>
      </c>
      <c r="AI24" s="10">
        <f t="shared" si="18"/>
        <v>7105263.1578947371</v>
      </c>
      <c r="AJ24" s="10">
        <f t="shared" si="19"/>
        <v>28000</v>
      </c>
      <c r="AK24" s="10">
        <f t="shared" si="20"/>
        <v>21173000000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LOOKUP(BG4,$AY$3:$BA$3,AY7:BA7)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</v>
      </c>
      <c r="T25" s="2">
        <f t="shared" si="2"/>
        <v>22000</v>
      </c>
      <c r="U25" s="2">
        <f t="shared" si="3"/>
        <v>18000</v>
      </c>
      <c r="V25" s="2">
        <f t="shared" si="4"/>
        <v>18000</v>
      </c>
      <c r="W25" s="2">
        <f t="shared" si="5"/>
        <v>20000</v>
      </c>
      <c r="X25" s="2">
        <f t="shared" si="6"/>
        <v>22000</v>
      </c>
      <c r="Y25" s="2">
        <f t="shared" si="7"/>
        <v>500</v>
      </c>
      <c r="Z25" s="2">
        <f t="shared" si="8"/>
        <v>500</v>
      </c>
      <c r="AA25" s="2">
        <f t="shared" si="9"/>
        <v>450</v>
      </c>
      <c r="AB25" s="2">
        <f t="shared" si="10"/>
        <v>250</v>
      </c>
      <c r="AC25" s="2">
        <f t="shared" si="11"/>
        <v>750</v>
      </c>
      <c r="AD25" s="2">
        <f t="shared" si="0"/>
        <v>25</v>
      </c>
      <c r="AE25" s="13">
        <f t="shared" si="14"/>
        <v>641.65248825239951</v>
      </c>
      <c r="AF25" s="10">
        <f t="shared" si="15"/>
        <v>0.52380952380952384</v>
      </c>
      <c r="AG25" s="10">
        <f t="shared" si="16"/>
        <v>501.7320634920635</v>
      </c>
      <c r="AH25" s="10">
        <f t="shared" si="17"/>
        <v>29000</v>
      </c>
      <c r="AI25" s="10">
        <f t="shared" si="18"/>
        <v>2619047.6190476189</v>
      </c>
      <c r="AJ25" s="10">
        <f t="shared" si="19"/>
        <v>31000</v>
      </c>
      <c r="AK25" s="10">
        <f t="shared" si="20"/>
        <v>8429000000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LOOKUP(BH4,$AY$3:$BA$3,AY8:BA8)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</v>
      </c>
      <c r="T26" s="2">
        <f t="shared" si="2"/>
        <v>18000</v>
      </c>
      <c r="U26" s="2">
        <f t="shared" si="3"/>
        <v>20000</v>
      </c>
      <c r="V26" s="2">
        <f t="shared" si="4"/>
        <v>20000</v>
      </c>
      <c r="W26" s="2">
        <f t="shared" si="5"/>
        <v>22000</v>
      </c>
      <c r="X26" s="2">
        <f t="shared" si="6"/>
        <v>18000</v>
      </c>
      <c r="Y26" s="2">
        <f t="shared" si="7"/>
        <v>550</v>
      </c>
      <c r="Z26" s="2">
        <f t="shared" si="8"/>
        <v>550</v>
      </c>
      <c r="AA26" s="2">
        <f t="shared" si="9"/>
        <v>500</v>
      </c>
      <c r="AB26" s="2">
        <f t="shared" si="10"/>
        <v>500</v>
      </c>
      <c r="AC26" s="2">
        <f t="shared" si="11"/>
        <v>250</v>
      </c>
      <c r="AD26" s="2">
        <f t="shared" si="0"/>
        <v>25</v>
      </c>
      <c r="AE26" s="13">
        <f t="shared" si="14"/>
        <v>667.72545912536077</v>
      </c>
      <c r="AF26" s="10">
        <f t="shared" si="15"/>
        <v>0.45</v>
      </c>
      <c r="AG26" s="10">
        <f t="shared" si="16"/>
        <v>554.46400000000006</v>
      </c>
      <c r="AH26" s="10">
        <f t="shared" si="17"/>
        <v>29000</v>
      </c>
      <c r="AI26" s="10">
        <f t="shared" si="18"/>
        <v>4950000</v>
      </c>
      <c r="AJ26" s="10">
        <f t="shared" si="19"/>
        <v>31000</v>
      </c>
      <c r="AK26" s="10">
        <f t="shared" si="20"/>
        <v>17432000000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LOOKUP(BI4,$AY$3:$BA$3,AY9:BA9)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</v>
      </c>
      <c r="T27" s="2">
        <f t="shared" si="2"/>
        <v>20000</v>
      </c>
      <c r="U27" s="2">
        <f t="shared" si="3"/>
        <v>18000</v>
      </c>
      <c r="V27" s="2">
        <f t="shared" si="4"/>
        <v>20000</v>
      </c>
      <c r="W27" s="2">
        <f t="shared" si="5"/>
        <v>22000</v>
      </c>
      <c r="X27" s="2">
        <f t="shared" si="6"/>
        <v>22000</v>
      </c>
      <c r="Y27" s="2">
        <f t="shared" si="7"/>
        <v>450</v>
      </c>
      <c r="Z27" s="2">
        <f t="shared" si="8"/>
        <v>550</v>
      </c>
      <c r="AA27" s="2">
        <f t="shared" si="9"/>
        <v>450</v>
      </c>
      <c r="AB27" s="2">
        <f t="shared" si="10"/>
        <v>500</v>
      </c>
      <c r="AC27" s="2">
        <f t="shared" si="11"/>
        <v>500</v>
      </c>
      <c r="AD27" s="2">
        <f t="shared" si="0"/>
        <v>37.5</v>
      </c>
      <c r="AE27" s="13">
        <f t="shared" si="14"/>
        <v>583.28665800598299</v>
      </c>
      <c r="AF27" s="10">
        <f t="shared" si="15"/>
        <v>0.55000000000000004</v>
      </c>
      <c r="AG27" s="10">
        <f t="shared" si="16"/>
        <v>551.59466666666663</v>
      </c>
      <c r="AH27" s="10">
        <f t="shared" si="17"/>
        <v>31000</v>
      </c>
      <c r="AI27" s="10">
        <f t="shared" si="18"/>
        <v>4950000</v>
      </c>
      <c r="AJ27" s="10">
        <f t="shared" si="19"/>
        <v>33000</v>
      </c>
      <c r="AK27" s="10">
        <f t="shared" si="20"/>
        <v>15451800000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LOOKUP(BJ4,$AY$3:$BA$3,AY10:BA10)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</v>
      </c>
      <c r="T28" s="2">
        <f t="shared" si="2"/>
        <v>22000</v>
      </c>
      <c r="U28" s="2">
        <f t="shared" si="3"/>
        <v>20000</v>
      </c>
      <c r="V28" s="2">
        <f t="shared" si="4"/>
        <v>22000</v>
      </c>
      <c r="W28" s="2">
        <f t="shared" si="5"/>
        <v>18000</v>
      </c>
      <c r="X28" s="2">
        <f t="shared" si="6"/>
        <v>18000</v>
      </c>
      <c r="Y28" s="2">
        <f t="shared" si="7"/>
        <v>500</v>
      </c>
      <c r="Z28" s="2">
        <f t="shared" si="8"/>
        <v>450</v>
      </c>
      <c r="AA28" s="2">
        <f t="shared" si="9"/>
        <v>500</v>
      </c>
      <c r="AB28" s="2">
        <f t="shared" si="10"/>
        <v>750</v>
      </c>
      <c r="AC28" s="2">
        <f t="shared" si="11"/>
        <v>750</v>
      </c>
      <c r="AD28" s="2">
        <f t="shared" si="0"/>
        <v>37.5</v>
      </c>
      <c r="AE28" s="13">
        <f t="shared" si="14"/>
        <v>704.97039007547971</v>
      </c>
      <c r="AF28" s="10">
        <f t="shared" si="15"/>
        <v>0.47368421052631576</v>
      </c>
      <c r="AG28" s="10">
        <f t="shared" si="16"/>
        <v>451.11906432748538</v>
      </c>
      <c r="AH28" s="10">
        <f t="shared" si="17"/>
        <v>31000</v>
      </c>
      <c r="AI28" s="10">
        <f t="shared" si="18"/>
        <v>7105263.1578947371</v>
      </c>
      <c r="AJ28" s="10">
        <f t="shared" si="19"/>
        <v>27000</v>
      </c>
      <c r="AK28" s="10">
        <f t="shared" si="20"/>
        <v>22616000000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LOOKUP(BK4,$AY$3:$BA$3,AY11:BA11)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</v>
      </c>
      <c r="T29" s="2">
        <f t="shared" si="2"/>
        <v>18000</v>
      </c>
      <c r="U29" s="2">
        <f t="shared" si="3"/>
        <v>22000</v>
      </c>
      <c r="V29" s="2">
        <f t="shared" si="4"/>
        <v>18000</v>
      </c>
      <c r="W29" s="2">
        <f t="shared" si="5"/>
        <v>20000</v>
      </c>
      <c r="X29" s="2">
        <f t="shared" si="6"/>
        <v>20000</v>
      </c>
      <c r="Y29" s="2">
        <f t="shared" si="7"/>
        <v>550</v>
      </c>
      <c r="Z29" s="2">
        <f t="shared" si="8"/>
        <v>500</v>
      </c>
      <c r="AA29" s="2">
        <f t="shared" si="9"/>
        <v>550</v>
      </c>
      <c r="AB29" s="2">
        <f t="shared" si="10"/>
        <v>250</v>
      </c>
      <c r="AC29" s="2">
        <f t="shared" si="11"/>
        <v>250</v>
      </c>
      <c r="AD29" s="2">
        <f t="shared" si="0"/>
        <v>37.5</v>
      </c>
      <c r="AE29" s="13">
        <f t="shared" si="14"/>
        <v>692.3317133227531</v>
      </c>
      <c r="AF29" s="10">
        <f t="shared" si="15"/>
        <v>0.47619047619047616</v>
      </c>
      <c r="AG29" s="10">
        <f t="shared" si="16"/>
        <v>503.03746031746033</v>
      </c>
      <c r="AH29" s="10">
        <f t="shared" si="17"/>
        <v>28000</v>
      </c>
      <c r="AI29" s="10">
        <f t="shared" si="18"/>
        <v>2619047.6190476189</v>
      </c>
      <c r="AJ29" s="10">
        <f t="shared" si="19"/>
        <v>30000</v>
      </c>
      <c r="AK29" s="10">
        <f t="shared" si="20"/>
        <v>8846900000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LOOKUP(BL4,$AY$3:$BA$3,AY12:BA12)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</v>
      </c>
      <c r="T30" s="2">
        <f t="shared" si="2"/>
        <v>20000</v>
      </c>
      <c r="U30" s="2">
        <f t="shared" si="3"/>
        <v>20000</v>
      </c>
      <c r="V30" s="2">
        <f t="shared" si="4"/>
        <v>20000</v>
      </c>
      <c r="W30" s="2">
        <f t="shared" si="5"/>
        <v>18000</v>
      </c>
      <c r="X30" s="2">
        <f t="shared" si="6"/>
        <v>18000</v>
      </c>
      <c r="Y30" s="2">
        <f t="shared" si="7"/>
        <v>550</v>
      </c>
      <c r="Z30" s="2">
        <f t="shared" si="8"/>
        <v>500</v>
      </c>
      <c r="AA30" s="2">
        <f t="shared" si="9"/>
        <v>550</v>
      </c>
      <c r="AB30" s="2">
        <f t="shared" si="10"/>
        <v>250</v>
      </c>
      <c r="AC30" s="2">
        <f t="shared" si="11"/>
        <v>750</v>
      </c>
      <c r="AD30" s="2">
        <f t="shared" si="0"/>
        <v>37.5</v>
      </c>
      <c r="AE30" s="13">
        <f t="shared" si="14"/>
        <v>710.98568879651691</v>
      </c>
      <c r="AF30" s="10">
        <f t="shared" si="15"/>
        <v>0.55000000000000004</v>
      </c>
      <c r="AG30" s="10">
        <f t="shared" si="16"/>
        <v>501.06311111111108</v>
      </c>
      <c r="AH30" s="10">
        <f t="shared" si="17"/>
        <v>29000</v>
      </c>
      <c r="AI30" s="10">
        <f t="shared" si="18"/>
        <v>2475000</v>
      </c>
      <c r="AJ30" s="10">
        <f t="shared" si="19"/>
        <v>27000</v>
      </c>
      <c r="AK30" s="10">
        <f t="shared" si="20"/>
        <v>8513800000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LOOKUP(BM4,$AY$3:$BA$3,AY13:BA13)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</v>
      </c>
      <c r="T31" s="2">
        <f t="shared" si="2"/>
        <v>22000</v>
      </c>
      <c r="U31" s="2">
        <f t="shared" si="3"/>
        <v>22000</v>
      </c>
      <c r="V31" s="2">
        <f t="shared" si="4"/>
        <v>22000</v>
      </c>
      <c r="W31" s="2">
        <f t="shared" si="5"/>
        <v>20000</v>
      </c>
      <c r="X31" s="2">
        <f t="shared" si="6"/>
        <v>20000</v>
      </c>
      <c r="Y31" s="2">
        <f t="shared" si="7"/>
        <v>450</v>
      </c>
      <c r="Z31" s="2">
        <f t="shared" si="8"/>
        <v>550</v>
      </c>
      <c r="AA31" s="2">
        <f t="shared" si="9"/>
        <v>450</v>
      </c>
      <c r="AB31" s="2">
        <f t="shared" si="10"/>
        <v>500</v>
      </c>
      <c r="AC31" s="2">
        <f t="shared" si="11"/>
        <v>250</v>
      </c>
      <c r="AD31" s="2">
        <f t="shared" si="0"/>
        <v>37.5</v>
      </c>
      <c r="AE31" s="13">
        <f t="shared" si="14"/>
        <v>597.95997595339429</v>
      </c>
      <c r="AF31" s="10">
        <f t="shared" si="15"/>
        <v>0.47368421052631576</v>
      </c>
      <c r="AG31" s="10">
        <f t="shared" si="16"/>
        <v>553.35719298245613</v>
      </c>
      <c r="AH31" s="10">
        <f t="shared" si="17"/>
        <v>32000</v>
      </c>
      <c r="AI31" s="10">
        <f t="shared" si="18"/>
        <v>4736842.1052631577</v>
      </c>
      <c r="AJ31" s="10">
        <f t="shared" si="19"/>
        <v>30000</v>
      </c>
      <c r="AK31" s="10">
        <f t="shared" si="20"/>
        <v>14937900000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LOOKUP(BN4,$AY$3:$BA$3,AY14:BA14)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</v>
      </c>
      <c r="T32" s="2">
        <f t="shared" si="2"/>
        <v>18000</v>
      </c>
      <c r="U32" s="2">
        <f t="shared" si="3"/>
        <v>18000</v>
      </c>
      <c r="V32" s="2">
        <f t="shared" si="4"/>
        <v>18000</v>
      </c>
      <c r="W32" s="2">
        <f t="shared" si="5"/>
        <v>22000</v>
      </c>
      <c r="X32" s="2">
        <f t="shared" si="6"/>
        <v>22000</v>
      </c>
      <c r="Y32" s="2">
        <f t="shared" si="7"/>
        <v>500</v>
      </c>
      <c r="Z32" s="2">
        <f t="shared" si="8"/>
        <v>450</v>
      </c>
      <c r="AA32" s="2">
        <f t="shared" si="9"/>
        <v>500</v>
      </c>
      <c r="AB32" s="2">
        <f t="shared" si="10"/>
        <v>750</v>
      </c>
      <c r="AC32" s="2">
        <f t="shared" si="11"/>
        <v>500</v>
      </c>
      <c r="AD32" s="2">
        <f t="shared" si="0"/>
        <v>37.5</v>
      </c>
      <c r="AE32" s="13">
        <f t="shared" si="14"/>
        <v>664.50570829092283</v>
      </c>
      <c r="AF32" s="10">
        <f t="shared" si="15"/>
        <v>0.47619047619047616</v>
      </c>
      <c r="AG32" s="10">
        <f t="shared" si="16"/>
        <v>451.51873015873014</v>
      </c>
      <c r="AH32" s="10">
        <f t="shared" si="17"/>
        <v>29000</v>
      </c>
      <c r="AI32" s="10">
        <f t="shared" si="18"/>
        <v>7857142.8571428573</v>
      </c>
      <c r="AJ32" s="10">
        <f t="shared" si="19"/>
        <v>33000</v>
      </c>
      <c r="AK32" s="10">
        <f t="shared" si="20"/>
        <v>24238000000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LOOKUP(BO4,$AY$3:$BA$3,AY15:BA15)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</v>
      </c>
      <c r="T33" s="2">
        <f t="shared" si="2"/>
        <v>22000</v>
      </c>
      <c r="U33" s="2">
        <f t="shared" si="3"/>
        <v>22000</v>
      </c>
      <c r="V33" s="2">
        <f t="shared" si="4"/>
        <v>20000</v>
      </c>
      <c r="W33" s="2">
        <f t="shared" si="5"/>
        <v>22000</v>
      </c>
      <c r="X33" s="2">
        <f t="shared" si="6"/>
        <v>20000</v>
      </c>
      <c r="Y33" s="2">
        <f t="shared" si="7"/>
        <v>500</v>
      </c>
      <c r="Z33" s="2">
        <f t="shared" si="8"/>
        <v>450</v>
      </c>
      <c r="AA33" s="2">
        <f t="shared" si="9"/>
        <v>500</v>
      </c>
      <c r="AB33" s="2">
        <f t="shared" si="10"/>
        <v>250</v>
      </c>
      <c r="AC33" s="2">
        <f t="shared" si="11"/>
        <v>250</v>
      </c>
      <c r="AD33" s="2">
        <f t="shared" si="0"/>
        <v>37.5</v>
      </c>
      <c r="AE33" s="13">
        <f t="shared" si="14"/>
        <v>650.81026243157487</v>
      </c>
      <c r="AF33" s="10">
        <f t="shared" si="15"/>
        <v>0.55000000000000004</v>
      </c>
      <c r="AG33" s="10">
        <f t="shared" si="16"/>
        <v>453.40266666666668</v>
      </c>
      <c r="AH33" s="10">
        <f t="shared" si="17"/>
        <v>30000</v>
      </c>
      <c r="AI33" s="10">
        <f t="shared" si="18"/>
        <v>2475000</v>
      </c>
      <c r="AJ33" s="10">
        <f t="shared" si="19"/>
        <v>32000</v>
      </c>
      <c r="AK33" s="10">
        <f t="shared" si="20"/>
        <v>8741000000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LOOKUP(BP4,$AY$3:$BA$3,AY16:BA16)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</v>
      </c>
      <c r="T34" s="2">
        <f t="shared" si="2"/>
        <v>18000</v>
      </c>
      <c r="U34" s="2">
        <f t="shared" si="3"/>
        <v>18000</v>
      </c>
      <c r="V34" s="2">
        <f t="shared" si="4"/>
        <v>22000</v>
      </c>
      <c r="W34" s="2">
        <f t="shared" si="5"/>
        <v>18000</v>
      </c>
      <c r="X34" s="2">
        <f t="shared" si="6"/>
        <v>22000</v>
      </c>
      <c r="Y34" s="2">
        <f t="shared" si="7"/>
        <v>550</v>
      </c>
      <c r="Z34" s="2">
        <f t="shared" si="8"/>
        <v>500</v>
      </c>
      <c r="AA34" s="2">
        <f t="shared" si="9"/>
        <v>550</v>
      </c>
      <c r="AB34" s="2">
        <f t="shared" si="10"/>
        <v>500</v>
      </c>
      <c r="AC34" s="2">
        <f t="shared" si="11"/>
        <v>500</v>
      </c>
      <c r="AD34" s="2">
        <f t="shared" si="0"/>
        <v>37.5</v>
      </c>
      <c r="AE34" s="13">
        <f t="shared" si="14"/>
        <v>723.50457580322529</v>
      </c>
      <c r="AF34" s="10">
        <f t="shared" si="15"/>
        <v>0.47368421052631576</v>
      </c>
      <c r="AG34" s="10">
        <f t="shared" si="16"/>
        <v>501.46526315789475</v>
      </c>
      <c r="AH34" s="10">
        <f t="shared" si="17"/>
        <v>33000</v>
      </c>
      <c r="AI34" s="10">
        <f t="shared" si="18"/>
        <v>4736842.1052631577</v>
      </c>
      <c r="AJ34" s="10">
        <f t="shared" si="19"/>
        <v>29000</v>
      </c>
      <c r="AK34" s="10">
        <f t="shared" si="20"/>
        <v>18041100000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</v>
      </c>
      <c r="T35" s="2">
        <f t="shared" si="2"/>
        <v>20000</v>
      </c>
      <c r="U35" s="2">
        <f t="shared" si="3"/>
        <v>20000</v>
      </c>
      <c r="V35" s="2">
        <f t="shared" si="4"/>
        <v>18000</v>
      </c>
      <c r="W35" s="2">
        <f t="shared" si="5"/>
        <v>20000</v>
      </c>
      <c r="X35" s="2">
        <f t="shared" si="6"/>
        <v>18000</v>
      </c>
      <c r="Y35" s="2">
        <f t="shared" si="7"/>
        <v>450</v>
      </c>
      <c r="Z35" s="2">
        <f t="shared" si="8"/>
        <v>550</v>
      </c>
      <c r="AA35" s="2">
        <f t="shared" si="9"/>
        <v>450</v>
      </c>
      <c r="AB35" s="2">
        <f t="shared" si="10"/>
        <v>750</v>
      </c>
      <c r="AC35" s="2">
        <f t="shared" si="11"/>
        <v>750</v>
      </c>
      <c r="AD35" s="2">
        <f t="shared" si="0"/>
        <v>37.5</v>
      </c>
      <c r="AE35" s="13">
        <f t="shared" si="14"/>
        <v>597.21000494225962</v>
      </c>
      <c r="AF35" s="10">
        <f t="shared" si="15"/>
        <v>0.47619047619047616</v>
      </c>
      <c r="AG35" s="10">
        <f t="shared" si="16"/>
        <v>551.08359788359792</v>
      </c>
      <c r="AH35" s="10">
        <f t="shared" si="17"/>
        <v>27000</v>
      </c>
      <c r="AI35" s="10">
        <f t="shared" si="18"/>
        <v>7857142.8571428573</v>
      </c>
      <c r="AJ35" s="10">
        <f t="shared" si="19"/>
        <v>29000</v>
      </c>
      <c r="AK35" s="10">
        <f t="shared" si="20"/>
        <v>19708200000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</v>
      </c>
      <c r="T36" s="2">
        <f t="shared" si="2"/>
        <v>18000</v>
      </c>
      <c r="U36" s="2">
        <f t="shared" si="3"/>
        <v>20000</v>
      </c>
      <c r="V36" s="2">
        <f t="shared" si="4"/>
        <v>22000</v>
      </c>
      <c r="W36" s="2">
        <f t="shared" si="5"/>
        <v>20000</v>
      </c>
      <c r="X36" s="2">
        <f t="shared" si="6"/>
        <v>22000</v>
      </c>
      <c r="Y36" s="2">
        <f t="shared" si="7"/>
        <v>450</v>
      </c>
      <c r="Z36" s="2">
        <f t="shared" si="8"/>
        <v>500</v>
      </c>
      <c r="AA36" s="2">
        <f t="shared" si="9"/>
        <v>500</v>
      </c>
      <c r="AB36" s="2">
        <f t="shared" si="10"/>
        <v>750</v>
      </c>
      <c r="AC36" s="2">
        <f t="shared" si="11"/>
        <v>250</v>
      </c>
      <c r="AD36" s="2">
        <f t="shared" si="0"/>
        <v>37.5</v>
      </c>
      <c r="AE36" s="13">
        <f t="shared" si="14"/>
        <v>631.12581728418229</v>
      </c>
      <c r="AF36" s="10">
        <f t="shared" si="15"/>
        <v>0.55000000000000004</v>
      </c>
      <c r="AG36" s="10">
        <f t="shared" si="16"/>
        <v>502.976</v>
      </c>
      <c r="AH36" s="10">
        <f t="shared" si="17"/>
        <v>33000</v>
      </c>
      <c r="AI36" s="10">
        <f t="shared" si="18"/>
        <v>7425000</v>
      </c>
      <c r="AJ36" s="10">
        <f t="shared" si="19"/>
        <v>31000</v>
      </c>
      <c r="AK36" s="10">
        <f t="shared" si="20"/>
        <v>22651800000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</v>
      </c>
      <c r="T37" s="2">
        <f t="shared" si="2"/>
        <v>20000</v>
      </c>
      <c r="U37" s="2">
        <f t="shared" si="3"/>
        <v>22000</v>
      </c>
      <c r="V37" s="2">
        <f t="shared" si="4"/>
        <v>18000</v>
      </c>
      <c r="W37" s="2">
        <f t="shared" si="5"/>
        <v>22000</v>
      </c>
      <c r="X37" s="2">
        <f t="shared" si="6"/>
        <v>18000</v>
      </c>
      <c r="Y37" s="2">
        <f t="shared" si="7"/>
        <v>500</v>
      </c>
      <c r="Z37" s="2">
        <f t="shared" si="8"/>
        <v>550</v>
      </c>
      <c r="AA37" s="2">
        <f t="shared" si="9"/>
        <v>550</v>
      </c>
      <c r="AB37" s="2">
        <f t="shared" si="10"/>
        <v>250</v>
      </c>
      <c r="AC37" s="2">
        <f t="shared" si="11"/>
        <v>500</v>
      </c>
      <c r="AD37" s="2">
        <f t="shared" si="0"/>
        <v>37.5</v>
      </c>
      <c r="AE37" s="13">
        <f t="shared" si="14"/>
        <v>599.00950379164669</v>
      </c>
      <c r="AF37" s="10">
        <f t="shared" si="15"/>
        <v>0.47368421052631576</v>
      </c>
      <c r="AG37" s="10">
        <f t="shared" si="16"/>
        <v>551.57192982456138</v>
      </c>
      <c r="AH37" s="10">
        <f t="shared" si="17"/>
        <v>27000</v>
      </c>
      <c r="AI37" s="10">
        <f t="shared" si="18"/>
        <v>2368421.0526315789</v>
      </c>
      <c r="AJ37" s="10">
        <f t="shared" si="19"/>
        <v>31000</v>
      </c>
      <c r="AK37" s="10">
        <f t="shared" si="20"/>
        <v>8116000000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</v>
      </c>
      <c r="T38" s="2">
        <f t="shared" si="2"/>
        <v>22000</v>
      </c>
      <c r="U38" s="2">
        <f t="shared" si="3"/>
        <v>18000</v>
      </c>
      <c r="V38" s="2">
        <f t="shared" si="4"/>
        <v>20000</v>
      </c>
      <c r="W38" s="2">
        <f t="shared" si="5"/>
        <v>18000</v>
      </c>
      <c r="X38" s="2">
        <f t="shared" si="6"/>
        <v>20000</v>
      </c>
      <c r="Y38" s="2">
        <f t="shared" si="7"/>
        <v>550</v>
      </c>
      <c r="Z38" s="2">
        <f t="shared" si="8"/>
        <v>450</v>
      </c>
      <c r="AA38" s="2">
        <f t="shared" si="9"/>
        <v>450</v>
      </c>
      <c r="AB38" s="2">
        <f t="shared" si="10"/>
        <v>500</v>
      </c>
      <c r="AC38" s="2">
        <f t="shared" si="11"/>
        <v>750</v>
      </c>
      <c r="AD38" s="2">
        <f t="shared" si="0"/>
        <v>37.5</v>
      </c>
      <c r="AE38" s="13">
        <f t="shared" si="14"/>
        <v>748.72712440126099</v>
      </c>
      <c r="AF38" s="10">
        <f t="shared" si="15"/>
        <v>0.47619047619047616</v>
      </c>
      <c r="AG38" s="10">
        <f t="shared" si="16"/>
        <v>451.15470899470898</v>
      </c>
      <c r="AH38" s="10">
        <f t="shared" si="17"/>
        <v>30000</v>
      </c>
      <c r="AI38" s="10">
        <f t="shared" si="18"/>
        <v>5238095.2380952379</v>
      </c>
      <c r="AJ38" s="10">
        <f t="shared" si="19"/>
        <v>28000</v>
      </c>
      <c r="AK38" s="10">
        <f t="shared" si="20"/>
        <v>16821900000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656.77659746784843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42"/>
  <sheetViews>
    <sheetView topLeftCell="V1" zoomScale="80" zoomScaleNormal="80" workbookViewId="0">
      <selection activeCell="AQ33" sqref="AQ33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 ht="19.2">
      <c r="R1" s="99" t="s">
        <v>120</v>
      </c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180000</v>
      </c>
      <c r="T3" s="2">
        <f>LOOKUP(D3,$AY$20:$BA$20,$AY$23:$BA$23)</f>
        <v>180000</v>
      </c>
      <c r="U3" s="2">
        <f>LOOKUP(E3,$AY$20:$BA$20,$AY$24:$BA$24)</f>
        <v>180000</v>
      </c>
      <c r="V3" s="2">
        <f>LOOKUP(F3,$AY$20:$BA$20,$AY$25:$BA$25)</f>
        <v>180000</v>
      </c>
      <c r="W3" s="2">
        <f>LOOKUP(G3,$AY$20:$BA$20,$AY$26:$BA$26)</f>
        <v>180000</v>
      </c>
      <c r="X3" s="2">
        <f>LOOKUP(H3,$AY$20:$BA$20,$AY$27:$BA$27)</f>
        <v>180000</v>
      </c>
      <c r="Y3" s="2">
        <f>LOOKUP(I3,$AY$20:$BA$20,$AY$28:$BA$28)</f>
        <v>4500</v>
      </c>
      <c r="Z3" s="2">
        <f>LOOKUP(J3,$AY$20:$BA$20,$AY$29:$BA$29)</f>
        <v>4500</v>
      </c>
      <c r="AA3" s="2">
        <f>LOOKUP(K3,$AY$20:$BA$20,$AY$30:$BA$30)</f>
        <v>4500</v>
      </c>
      <c r="AB3" s="2">
        <f>LOOKUP(L3,$AY$20:$BA$20,$AY$31:$BA$31)</f>
        <v>5000</v>
      </c>
      <c r="AC3" s="2">
        <f>LOOKUP(M3,$AY$20:$BA$20,$AY$32:$BA$32)</f>
        <v>5000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2293.8101224651496</v>
      </c>
      <c r="AF3" s="10">
        <f>S3/(R3+S3)</f>
        <v>0.5</v>
      </c>
      <c r="AG3" s="10">
        <f>(((R3*S3)/(R3+S3)+T3)/AC3/AD3)+Z3</f>
        <v>4504.32</v>
      </c>
      <c r="AH3" s="10">
        <f>V3+X3*0.5</f>
        <v>270000</v>
      </c>
      <c r="AI3" s="10">
        <f>(R3*S3)*AB3/(R3+S3)</f>
        <v>450000000</v>
      </c>
      <c r="AJ3" s="10">
        <f>W3+X3*0.5</f>
        <v>270000</v>
      </c>
      <c r="AK3" s="10">
        <f>(AH3+AJ3)*(1+AB3)*Y3+AH3*AJ3</f>
        <v>12225330000000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10000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2372.6858804059839</v>
      </c>
      <c r="AF4" s="10">
        <f>S4/(R4+S4)</f>
        <v>0.5</v>
      </c>
      <c r="AG4" s="10">
        <f>(((R4*S4)/(R4+S4)+T4)/AC4/AD4)+Z4</f>
        <v>5002.3999999999996</v>
      </c>
      <c r="AH4" s="10">
        <f>V4+X4*0.5</f>
        <v>300000</v>
      </c>
      <c r="AI4" s="10">
        <f>(R4*S4)*AB4/(R4+S4)</f>
        <v>1000000000</v>
      </c>
      <c r="AJ4" s="10">
        <f>W4+X4*0.5</f>
        <v>300000</v>
      </c>
      <c r="AK4" s="10">
        <f>(AH4+AJ4)*(1+AB4)*Y4+AH4*AJ4</f>
        <v>30093000000000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202172093.95054051</v>
      </c>
      <c r="AQ4" s="22">
        <f>AP4/AO4</f>
        <v>202172093.95054051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29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220000.00000000003</v>
      </c>
      <c r="T5" s="2">
        <f t="shared" si="2"/>
        <v>220000.00000000003</v>
      </c>
      <c r="U5" s="2">
        <f t="shared" si="3"/>
        <v>220000.00000000003</v>
      </c>
      <c r="V5" s="2">
        <f t="shared" si="4"/>
        <v>220000.00000000003</v>
      </c>
      <c r="W5" s="2">
        <f t="shared" si="5"/>
        <v>220000.00000000003</v>
      </c>
      <c r="X5" s="2">
        <f t="shared" si="6"/>
        <v>220000.00000000003</v>
      </c>
      <c r="Y5" s="2">
        <f t="shared" si="7"/>
        <v>5500</v>
      </c>
      <c r="Z5" s="2">
        <f t="shared" si="8"/>
        <v>5500</v>
      </c>
      <c r="AA5" s="2">
        <f t="shared" si="9"/>
        <v>5500</v>
      </c>
      <c r="AB5" s="2">
        <f t="shared" si="10"/>
        <v>15000</v>
      </c>
      <c r="AC5" s="2">
        <f t="shared" si="11"/>
        <v>15000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2438.0599458346078</v>
      </c>
      <c r="AF5" s="10">
        <f t="shared" ref="AF5:AF38" si="15">S5/(R5+S5)</f>
        <v>0.5</v>
      </c>
      <c r="AG5" s="10">
        <f t="shared" ref="AG5:AG38" si="16">(((R5*S5)/(R5+S5)+T5)/AC5/AD5)+Z5</f>
        <v>5501.76</v>
      </c>
      <c r="AH5" s="10">
        <f t="shared" ref="AH5:AH38" si="17">V5+X5*0.5</f>
        <v>330000.00000000006</v>
      </c>
      <c r="AI5" s="10">
        <f t="shared" ref="AI5:AI38" si="18">(R5*S5)*AB5/(R5+S5)</f>
        <v>1650000000.0000002</v>
      </c>
      <c r="AJ5" s="10">
        <f t="shared" ref="AJ5:AJ38" si="19">W5+X5*0.5</f>
        <v>330000.00000000006</v>
      </c>
      <c r="AK5" s="10">
        <f t="shared" ref="AK5:AK38" si="20">(AH5+AJ5)*(1+AB5)*Y5+AH5*AJ5</f>
        <v>54562530000000.008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1236252.4622314274</v>
      </c>
      <c r="AQ5" s="25">
        <f>AP5/AO5</f>
        <v>35321.498920897924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29">
        <f t="shared" si="12"/>
        <v>200000</v>
      </c>
      <c r="BC5" s="27">
        <v>3</v>
      </c>
      <c r="BD5" s="27">
        <v>3</v>
      </c>
      <c r="BE5" s="27">
        <v>3</v>
      </c>
      <c r="BF5" s="27">
        <v>3</v>
      </c>
      <c r="BG5" s="27">
        <v>3</v>
      </c>
      <c r="BH5" s="27">
        <v>3</v>
      </c>
      <c r="BI5" s="27">
        <v>3</v>
      </c>
      <c r="BJ5" s="27">
        <v>3</v>
      </c>
      <c r="BK5" s="27">
        <v>3</v>
      </c>
      <c r="BL5" s="27">
        <v>3</v>
      </c>
      <c r="BM5" s="27">
        <v>3</v>
      </c>
      <c r="BN5" s="27">
        <v>3</v>
      </c>
      <c r="BO5" s="27">
        <v>3</v>
      </c>
      <c r="BP5" s="27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180000</v>
      </c>
      <c r="T6" s="2">
        <f t="shared" si="2"/>
        <v>180000</v>
      </c>
      <c r="U6" s="2">
        <f t="shared" si="3"/>
        <v>180000</v>
      </c>
      <c r="V6" s="2">
        <f t="shared" si="4"/>
        <v>200000</v>
      </c>
      <c r="W6" s="2">
        <f t="shared" si="5"/>
        <v>200000</v>
      </c>
      <c r="X6" s="2">
        <f t="shared" si="6"/>
        <v>200000</v>
      </c>
      <c r="Y6" s="2">
        <f t="shared" si="7"/>
        <v>5000</v>
      </c>
      <c r="Z6" s="2">
        <f t="shared" si="8"/>
        <v>5500</v>
      </c>
      <c r="AA6" s="2">
        <f t="shared" si="9"/>
        <v>5500</v>
      </c>
      <c r="AB6" s="2">
        <f t="shared" si="10"/>
        <v>15000</v>
      </c>
      <c r="AC6" s="2">
        <f t="shared" si="11"/>
        <v>15000</v>
      </c>
      <c r="AD6" s="2">
        <f t="shared" si="0"/>
        <v>12.5</v>
      </c>
      <c r="AE6" s="13">
        <f t="shared" si="14"/>
        <v>2040.8542336450128</v>
      </c>
      <c r="AF6" s="10">
        <f t="shared" si="15"/>
        <v>0.5</v>
      </c>
      <c r="AG6" s="10">
        <f t="shared" si="16"/>
        <v>5501.44</v>
      </c>
      <c r="AH6" s="10">
        <f t="shared" si="17"/>
        <v>300000</v>
      </c>
      <c r="AI6" s="10">
        <f t="shared" si="18"/>
        <v>1350000000</v>
      </c>
      <c r="AJ6" s="10">
        <f t="shared" si="19"/>
        <v>300000</v>
      </c>
      <c r="AK6" s="10">
        <f t="shared" si="20"/>
        <v>45093000000000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203408346.41277194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29">
        <f t="shared" si="12"/>
        <v>200000</v>
      </c>
      <c r="BC6" s="8">
        <v>4</v>
      </c>
      <c r="BD6" s="1">
        <v>1</v>
      </c>
      <c r="BE6" s="1">
        <v>1</v>
      </c>
      <c r="BF6" s="1">
        <v>1</v>
      </c>
      <c r="BG6" s="1">
        <v>1</v>
      </c>
      <c r="BH6" s="1">
        <v>2</v>
      </c>
      <c r="BI6" s="1">
        <v>2</v>
      </c>
      <c r="BJ6" s="1">
        <v>2</v>
      </c>
      <c r="BK6" s="1">
        <v>2</v>
      </c>
      <c r="BL6" s="1">
        <v>3</v>
      </c>
      <c r="BM6" s="1">
        <v>3</v>
      </c>
      <c r="BN6" s="1">
        <v>3</v>
      </c>
      <c r="BO6" s="1">
        <v>3</v>
      </c>
      <c r="BP6" s="1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200000</v>
      </c>
      <c r="T7" s="2">
        <f t="shared" si="2"/>
        <v>200000</v>
      </c>
      <c r="U7" s="2">
        <f t="shared" si="3"/>
        <v>200000</v>
      </c>
      <c r="V7" s="2">
        <f t="shared" si="4"/>
        <v>220000.00000000003</v>
      </c>
      <c r="W7" s="2">
        <f t="shared" si="5"/>
        <v>220000.00000000003</v>
      </c>
      <c r="X7" s="2">
        <f t="shared" si="6"/>
        <v>220000.00000000003</v>
      </c>
      <c r="Y7" s="2">
        <f t="shared" si="7"/>
        <v>5500</v>
      </c>
      <c r="Z7" s="2">
        <f t="shared" si="8"/>
        <v>4500</v>
      </c>
      <c r="AA7" s="2">
        <f t="shared" si="9"/>
        <v>4500</v>
      </c>
      <c r="AB7" s="2">
        <f t="shared" si="10"/>
        <v>5000</v>
      </c>
      <c r="AC7" s="2">
        <f t="shared" si="11"/>
        <v>5000</v>
      </c>
      <c r="AD7" s="2">
        <f t="shared" si="0"/>
        <v>12.5</v>
      </c>
      <c r="AE7" s="13">
        <f t="shared" si="14"/>
        <v>2608.12124225044</v>
      </c>
      <c r="AF7" s="10">
        <f t="shared" si="15"/>
        <v>0.5</v>
      </c>
      <c r="AG7" s="10">
        <f t="shared" si="16"/>
        <v>4504.8</v>
      </c>
      <c r="AH7" s="10">
        <f t="shared" si="17"/>
        <v>330000.00000000006</v>
      </c>
      <c r="AI7" s="10">
        <f t="shared" si="18"/>
        <v>500000000</v>
      </c>
      <c r="AJ7" s="10">
        <f t="shared" si="19"/>
        <v>330000.00000000006</v>
      </c>
      <c r="AK7" s="10">
        <f t="shared" si="20"/>
        <v>18262530000000.004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29">
        <f t="shared" si="12"/>
        <v>200000</v>
      </c>
      <c r="BC7" s="8">
        <v>5</v>
      </c>
      <c r="BD7" s="1">
        <v>2</v>
      </c>
      <c r="BE7" s="1">
        <v>2</v>
      </c>
      <c r="BF7" s="1">
        <v>2</v>
      </c>
      <c r="BG7" s="1">
        <v>2</v>
      </c>
      <c r="BH7" s="1">
        <v>3</v>
      </c>
      <c r="BI7" s="1">
        <v>3</v>
      </c>
      <c r="BJ7" s="1">
        <v>3</v>
      </c>
      <c r="BK7" s="1">
        <v>3</v>
      </c>
      <c r="BL7" s="1">
        <v>1</v>
      </c>
      <c r="BM7" s="1">
        <v>1</v>
      </c>
      <c r="BN7" s="1">
        <v>1</v>
      </c>
      <c r="BO7" s="1">
        <v>1</v>
      </c>
      <c r="BP7" s="1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220000.00000000003</v>
      </c>
      <c r="T8" s="2">
        <f t="shared" si="2"/>
        <v>220000.00000000003</v>
      </c>
      <c r="U8" s="2">
        <f t="shared" si="3"/>
        <v>220000.00000000003</v>
      </c>
      <c r="V8" s="2">
        <f t="shared" si="4"/>
        <v>180000</v>
      </c>
      <c r="W8" s="2">
        <f t="shared" si="5"/>
        <v>180000</v>
      </c>
      <c r="X8" s="2">
        <f t="shared" si="6"/>
        <v>180000</v>
      </c>
      <c r="Y8" s="2">
        <f t="shared" si="7"/>
        <v>4500</v>
      </c>
      <c r="Z8" s="2">
        <f t="shared" si="8"/>
        <v>5000</v>
      </c>
      <c r="AA8" s="2">
        <f t="shared" si="9"/>
        <v>5000</v>
      </c>
      <c r="AB8" s="2">
        <f t="shared" si="10"/>
        <v>10000</v>
      </c>
      <c r="AC8" s="2">
        <f t="shared" si="11"/>
        <v>10000</v>
      </c>
      <c r="AD8" s="2">
        <f t="shared" si="0"/>
        <v>12.5</v>
      </c>
      <c r="AE8" s="13">
        <f t="shared" si="14"/>
        <v>2478.9915334739349</v>
      </c>
      <c r="AF8" s="10">
        <f t="shared" si="15"/>
        <v>0.5</v>
      </c>
      <c r="AG8" s="10">
        <f t="shared" si="16"/>
        <v>5002.6400000000003</v>
      </c>
      <c r="AH8" s="10">
        <f t="shared" si="17"/>
        <v>270000</v>
      </c>
      <c r="AI8" s="10">
        <f t="shared" si="18"/>
        <v>1100000000.0000002</v>
      </c>
      <c r="AJ8" s="10">
        <f t="shared" si="19"/>
        <v>270000</v>
      </c>
      <c r="AK8" s="10">
        <f t="shared" si="20"/>
        <v>24375330000000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29">
        <f t="shared" si="12"/>
        <v>200000</v>
      </c>
      <c r="BC8" s="8">
        <v>6</v>
      </c>
      <c r="BD8" s="1">
        <v>3</v>
      </c>
      <c r="BE8" s="1">
        <v>3</v>
      </c>
      <c r="BF8" s="1">
        <v>3</v>
      </c>
      <c r="BG8" s="1">
        <v>3</v>
      </c>
      <c r="BH8" s="1">
        <v>1</v>
      </c>
      <c r="BI8" s="1">
        <v>1</v>
      </c>
      <c r="BJ8" s="1">
        <v>1</v>
      </c>
      <c r="BK8" s="1">
        <v>1</v>
      </c>
      <c r="BL8" s="1">
        <v>2</v>
      </c>
      <c r="BM8" s="1">
        <v>2</v>
      </c>
      <c r="BN8" s="1">
        <v>2</v>
      </c>
      <c r="BO8" s="1">
        <v>2</v>
      </c>
      <c r="BP8" s="1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180000</v>
      </c>
      <c r="T9" s="2">
        <f t="shared" si="2"/>
        <v>200000</v>
      </c>
      <c r="U9" s="2">
        <f t="shared" si="3"/>
        <v>220000.00000000003</v>
      </c>
      <c r="V9" s="2">
        <f t="shared" si="4"/>
        <v>180000</v>
      </c>
      <c r="W9" s="2">
        <f t="shared" si="5"/>
        <v>200000</v>
      </c>
      <c r="X9" s="2">
        <f t="shared" si="6"/>
        <v>220000.00000000003</v>
      </c>
      <c r="Y9" s="2">
        <f t="shared" si="7"/>
        <v>5500</v>
      </c>
      <c r="Z9" s="2">
        <f t="shared" si="8"/>
        <v>4500</v>
      </c>
      <c r="AA9" s="2">
        <f t="shared" si="9"/>
        <v>5000</v>
      </c>
      <c r="AB9" s="2">
        <f t="shared" si="10"/>
        <v>10000</v>
      </c>
      <c r="AC9" s="2">
        <f t="shared" si="11"/>
        <v>15000</v>
      </c>
      <c r="AD9" s="2">
        <f t="shared" si="0"/>
        <v>12.5</v>
      </c>
      <c r="AE9" s="13">
        <f t="shared" si="14"/>
        <v>2401.443814026798</v>
      </c>
      <c r="AF9" s="10">
        <f t="shared" si="15"/>
        <v>0.5</v>
      </c>
      <c r="AG9" s="10">
        <f t="shared" si="16"/>
        <v>4501.5466666666671</v>
      </c>
      <c r="AH9" s="10">
        <f t="shared" si="17"/>
        <v>290000</v>
      </c>
      <c r="AI9" s="10">
        <f t="shared" si="18"/>
        <v>900000000</v>
      </c>
      <c r="AJ9" s="10">
        <f t="shared" si="19"/>
        <v>310000</v>
      </c>
      <c r="AK9" s="10">
        <f t="shared" si="20"/>
        <v>33093200000000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29">
        <f t="shared" si="12"/>
        <v>200000</v>
      </c>
      <c r="BC9" s="8">
        <v>7</v>
      </c>
      <c r="BD9" s="1">
        <v>1</v>
      </c>
      <c r="BE9" s="1">
        <v>1</v>
      </c>
      <c r="BF9" s="1">
        <v>2</v>
      </c>
      <c r="BG9" s="1">
        <v>3</v>
      </c>
      <c r="BH9" s="1">
        <v>1</v>
      </c>
      <c r="BI9" s="1">
        <v>2</v>
      </c>
      <c r="BJ9" s="1">
        <v>3</v>
      </c>
      <c r="BK9" s="1">
        <v>3</v>
      </c>
      <c r="BL9" s="1">
        <v>1</v>
      </c>
      <c r="BM9" s="1">
        <v>2</v>
      </c>
      <c r="BN9" s="1">
        <v>2</v>
      </c>
      <c r="BO9" s="1">
        <v>3</v>
      </c>
      <c r="BP9" s="1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200000</v>
      </c>
      <c r="T10" s="2">
        <f t="shared" si="2"/>
        <v>220000.00000000003</v>
      </c>
      <c r="U10" s="2">
        <f t="shared" si="3"/>
        <v>180000</v>
      </c>
      <c r="V10" s="2">
        <f t="shared" si="4"/>
        <v>200000</v>
      </c>
      <c r="W10" s="2">
        <f t="shared" si="5"/>
        <v>220000.00000000003</v>
      </c>
      <c r="X10" s="2">
        <f t="shared" si="6"/>
        <v>180000</v>
      </c>
      <c r="Y10" s="2">
        <f t="shared" si="7"/>
        <v>4500</v>
      </c>
      <c r="Z10" s="2">
        <f t="shared" si="8"/>
        <v>5000</v>
      </c>
      <c r="AA10" s="2">
        <f t="shared" si="9"/>
        <v>5500</v>
      </c>
      <c r="AB10" s="2">
        <f t="shared" si="10"/>
        <v>15000</v>
      </c>
      <c r="AC10" s="2">
        <f t="shared" si="11"/>
        <v>5000</v>
      </c>
      <c r="AD10" s="2">
        <f t="shared" si="0"/>
        <v>12.5</v>
      </c>
      <c r="AE10" s="13">
        <f t="shared" si="14"/>
        <v>2297.6976831055281</v>
      </c>
      <c r="AF10" s="10">
        <f t="shared" si="15"/>
        <v>0.5</v>
      </c>
      <c r="AG10" s="10">
        <f t="shared" si="16"/>
        <v>5005.12</v>
      </c>
      <c r="AH10" s="10">
        <f t="shared" si="17"/>
        <v>290000</v>
      </c>
      <c r="AI10" s="10">
        <f t="shared" si="18"/>
        <v>1500000000</v>
      </c>
      <c r="AJ10" s="10">
        <f t="shared" si="19"/>
        <v>310000</v>
      </c>
      <c r="AK10" s="10">
        <f t="shared" si="20"/>
        <v>40592600000000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29">
        <f t="shared" si="12"/>
        <v>200000</v>
      </c>
      <c r="BC10" s="8">
        <v>8</v>
      </c>
      <c r="BD10" s="1">
        <v>2</v>
      </c>
      <c r="BE10" s="1">
        <v>2</v>
      </c>
      <c r="BF10" s="1">
        <v>3</v>
      </c>
      <c r="BG10" s="1">
        <v>1</v>
      </c>
      <c r="BH10" s="1">
        <v>2</v>
      </c>
      <c r="BI10" s="1">
        <v>3</v>
      </c>
      <c r="BJ10" s="1">
        <v>1</v>
      </c>
      <c r="BK10" s="1">
        <v>1</v>
      </c>
      <c r="BL10" s="1">
        <v>2</v>
      </c>
      <c r="BM10" s="1">
        <v>3</v>
      </c>
      <c r="BN10" s="1">
        <v>3</v>
      </c>
      <c r="BO10" s="1">
        <v>1</v>
      </c>
      <c r="BP10" s="1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220000.00000000003</v>
      </c>
      <c r="T11" s="2">
        <f t="shared" si="2"/>
        <v>180000</v>
      </c>
      <c r="U11" s="2">
        <f t="shared" si="3"/>
        <v>200000</v>
      </c>
      <c r="V11" s="2">
        <f t="shared" si="4"/>
        <v>220000.00000000003</v>
      </c>
      <c r="W11" s="2">
        <f t="shared" si="5"/>
        <v>180000</v>
      </c>
      <c r="X11" s="2">
        <f t="shared" si="6"/>
        <v>200000</v>
      </c>
      <c r="Y11" s="2">
        <f t="shared" si="7"/>
        <v>5000</v>
      </c>
      <c r="Z11" s="2">
        <f t="shared" si="8"/>
        <v>5500</v>
      </c>
      <c r="AA11" s="2">
        <f t="shared" si="9"/>
        <v>4500</v>
      </c>
      <c r="AB11" s="2">
        <f t="shared" si="10"/>
        <v>5000</v>
      </c>
      <c r="AC11" s="2">
        <f t="shared" si="11"/>
        <v>10000</v>
      </c>
      <c r="AD11" s="2">
        <f t="shared" si="0"/>
        <v>12.5</v>
      </c>
      <c r="AE11" s="13">
        <f t="shared" si="14"/>
        <v>2403.8732007127333</v>
      </c>
      <c r="AF11" s="10">
        <f t="shared" si="15"/>
        <v>0.5</v>
      </c>
      <c r="AG11" s="10">
        <f t="shared" si="16"/>
        <v>5502.32</v>
      </c>
      <c r="AH11" s="10">
        <f t="shared" si="17"/>
        <v>320000</v>
      </c>
      <c r="AI11" s="10">
        <f t="shared" si="18"/>
        <v>550000000.00000012</v>
      </c>
      <c r="AJ11" s="10">
        <f t="shared" si="19"/>
        <v>280000</v>
      </c>
      <c r="AK11" s="10">
        <f t="shared" si="20"/>
        <v>15092600000000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29">
        <f t="shared" si="12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180000</v>
      </c>
      <c r="T12" s="2">
        <f t="shared" si="2"/>
        <v>220000.00000000003</v>
      </c>
      <c r="U12" s="2">
        <f t="shared" si="3"/>
        <v>200000</v>
      </c>
      <c r="V12" s="2">
        <f t="shared" si="4"/>
        <v>180000</v>
      </c>
      <c r="W12" s="2">
        <f t="shared" si="5"/>
        <v>220000.00000000003</v>
      </c>
      <c r="X12" s="2">
        <f t="shared" si="6"/>
        <v>200000</v>
      </c>
      <c r="Y12" s="2">
        <f t="shared" si="7"/>
        <v>5500</v>
      </c>
      <c r="Z12" s="2">
        <f t="shared" si="8"/>
        <v>5000</v>
      </c>
      <c r="AA12" s="2">
        <f t="shared" si="9"/>
        <v>4500</v>
      </c>
      <c r="AB12" s="2">
        <f t="shared" si="10"/>
        <v>15000</v>
      </c>
      <c r="AC12" s="2">
        <f t="shared" si="11"/>
        <v>10000</v>
      </c>
      <c r="AD12" s="2">
        <f t="shared" si="0"/>
        <v>12.5</v>
      </c>
      <c r="AE12" s="13">
        <f t="shared" si="14"/>
        <v>2198.2189685561207</v>
      </c>
      <c r="AF12" s="10">
        <f t="shared" si="15"/>
        <v>0.5</v>
      </c>
      <c r="AG12" s="10">
        <f t="shared" si="16"/>
        <v>5002.4799999999996</v>
      </c>
      <c r="AH12" s="10">
        <f t="shared" si="17"/>
        <v>280000</v>
      </c>
      <c r="AI12" s="10">
        <f t="shared" si="18"/>
        <v>1350000000</v>
      </c>
      <c r="AJ12" s="10">
        <f t="shared" si="19"/>
        <v>320000</v>
      </c>
      <c r="AK12" s="10">
        <f t="shared" si="20"/>
        <v>49592900000000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29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200000</v>
      </c>
      <c r="T13" s="2">
        <f t="shared" si="2"/>
        <v>180000</v>
      </c>
      <c r="U13" s="2">
        <f t="shared" si="3"/>
        <v>220000.00000000003</v>
      </c>
      <c r="V13" s="2">
        <f t="shared" si="4"/>
        <v>200000</v>
      </c>
      <c r="W13" s="2">
        <f t="shared" si="5"/>
        <v>180000</v>
      </c>
      <c r="X13" s="2">
        <f t="shared" si="6"/>
        <v>220000.00000000003</v>
      </c>
      <c r="Y13" s="2">
        <f t="shared" si="7"/>
        <v>4500</v>
      </c>
      <c r="Z13" s="2">
        <f t="shared" si="8"/>
        <v>5500</v>
      </c>
      <c r="AA13" s="2">
        <f t="shared" si="9"/>
        <v>5000</v>
      </c>
      <c r="AB13" s="2">
        <f t="shared" si="10"/>
        <v>5000</v>
      </c>
      <c r="AC13" s="2">
        <f t="shared" si="11"/>
        <v>15000</v>
      </c>
      <c r="AD13" s="2">
        <f t="shared" si="0"/>
        <v>12.5</v>
      </c>
      <c r="AE13" s="13">
        <f t="shared" si="14"/>
        <v>2168.4525468883539</v>
      </c>
      <c r="AF13" s="10">
        <f t="shared" si="15"/>
        <v>0.5</v>
      </c>
      <c r="AG13" s="10">
        <f t="shared" si="16"/>
        <v>5501.4933333333329</v>
      </c>
      <c r="AH13" s="10">
        <f t="shared" si="17"/>
        <v>310000</v>
      </c>
      <c r="AI13" s="10">
        <f t="shared" si="18"/>
        <v>500000000</v>
      </c>
      <c r="AJ13" s="10">
        <f t="shared" si="19"/>
        <v>290000</v>
      </c>
      <c r="AK13" s="10">
        <f t="shared" si="20"/>
        <v>13592600000000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22.013037009715269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29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220000.00000000003</v>
      </c>
      <c r="T14" s="2">
        <f t="shared" si="2"/>
        <v>200000</v>
      </c>
      <c r="U14" s="2">
        <f t="shared" si="3"/>
        <v>180000</v>
      </c>
      <c r="V14" s="2">
        <f t="shared" si="4"/>
        <v>220000.00000000003</v>
      </c>
      <c r="W14" s="2">
        <f t="shared" si="5"/>
        <v>200000</v>
      </c>
      <c r="X14" s="2">
        <f t="shared" si="6"/>
        <v>180000</v>
      </c>
      <c r="Y14" s="2">
        <f t="shared" si="7"/>
        <v>5000</v>
      </c>
      <c r="Z14" s="2">
        <f t="shared" si="8"/>
        <v>4500</v>
      </c>
      <c r="AA14" s="2">
        <f t="shared" si="9"/>
        <v>5500</v>
      </c>
      <c r="AB14" s="2">
        <f t="shared" si="10"/>
        <v>10000</v>
      </c>
      <c r="AC14" s="2">
        <f t="shared" si="11"/>
        <v>5000</v>
      </c>
      <c r="AD14" s="2">
        <f t="shared" si="0"/>
        <v>12.5</v>
      </c>
      <c r="AE14" s="13">
        <f t="shared" si="14"/>
        <v>2777.034445798367</v>
      </c>
      <c r="AF14" s="10">
        <f t="shared" si="15"/>
        <v>0.5</v>
      </c>
      <c r="AG14" s="10">
        <f t="shared" si="16"/>
        <v>4504.96</v>
      </c>
      <c r="AH14" s="10">
        <f t="shared" si="17"/>
        <v>310000</v>
      </c>
      <c r="AI14" s="10">
        <f t="shared" si="18"/>
        <v>1100000000.0000002</v>
      </c>
      <c r="AJ14" s="10">
        <f t="shared" si="19"/>
        <v>290000</v>
      </c>
      <c r="AK14" s="10">
        <f t="shared" si="20"/>
        <v>30092900000000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67.493428262072413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29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200000</v>
      </c>
      <c r="T15" s="2">
        <f t="shared" si="2"/>
        <v>220000.00000000003</v>
      </c>
      <c r="U15" s="2">
        <f t="shared" si="3"/>
        <v>180000</v>
      </c>
      <c r="V15" s="2">
        <f t="shared" si="4"/>
        <v>220000.00000000003</v>
      </c>
      <c r="W15" s="2">
        <f t="shared" si="5"/>
        <v>200000</v>
      </c>
      <c r="X15" s="2">
        <f t="shared" si="6"/>
        <v>180000</v>
      </c>
      <c r="Y15" s="2">
        <f t="shared" si="7"/>
        <v>5500</v>
      </c>
      <c r="Z15" s="2">
        <f t="shared" si="8"/>
        <v>5500</v>
      </c>
      <c r="AA15" s="2">
        <f t="shared" si="9"/>
        <v>5000</v>
      </c>
      <c r="AB15" s="2">
        <f t="shared" si="10"/>
        <v>5000</v>
      </c>
      <c r="AC15" s="2">
        <f t="shared" si="11"/>
        <v>10000</v>
      </c>
      <c r="AD15" s="2">
        <f t="shared" si="0"/>
        <v>25</v>
      </c>
      <c r="AE15" s="13">
        <f t="shared" si="14"/>
        <v>2169.9566152922771</v>
      </c>
      <c r="AF15" s="10">
        <f t="shared" si="15"/>
        <v>0.52631578947368418</v>
      </c>
      <c r="AG15" s="10">
        <f t="shared" si="16"/>
        <v>5501.2589473684211</v>
      </c>
      <c r="AH15" s="10">
        <f t="shared" si="17"/>
        <v>310000</v>
      </c>
      <c r="AI15" s="10">
        <f t="shared" si="18"/>
        <v>473684210.52631581</v>
      </c>
      <c r="AJ15" s="10">
        <f t="shared" si="19"/>
        <v>290000</v>
      </c>
      <c r="AK15" s="10">
        <f t="shared" si="20"/>
        <v>16593200000000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29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220000.00000000003</v>
      </c>
      <c r="T16" s="2">
        <f t="shared" si="2"/>
        <v>180000</v>
      </c>
      <c r="U16" s="2">
        <f t="shared" si="3"/>
        <v>200000</v>
      </c>
      <c r="V16" s="2">
        <f t="shared" si="4"/>
        <v>180000</v>
      </c>
      <c r="W16" s="2">
        <f t="shared" si="5"/>
        <v>220000.00000000003</v>
      </c>
      <c r="X16" s="2">
        <f t="shared" si="6"/>
        <v>200000</v>
      </c>
      <c r="Y16" s="2">
        <f t="shared" si="7"/>
        <v>4500</v>
      </c>
      <c r="Z16" s="2">
        <f t="shared" si="8"/>
        <v>4500</v>
      </c>
      <c r="AA16" s="2">
        <f t="shared" si="9"/>
        <v>5500</v>
      </c>
      <c r="AB16" s="2">
        <f t="shared" si="10"/>
        <v>10000</v>
      </c>
      <c r="AC16" s="2">
        <f t="shared" si="11"/>
        <v>15000</v>
      </c>
      <c r="AD16" s="2">
        <f t="shared" si="0"/>
        <v>25</v>
      </c>
      <c r="AE16" s="13">
        <f t="shared" si="14"/>
        <v>2532.2933320643174</v>
      </c>
      <c r="AF16" s="10">
        <f t="shared" si="15"/>
        <v>0.52380952380952384</v>
      </c>
      <c r="AG16" s="10">
        <f t="shared" si="16"/>
        <v>4500.7593650793651</v>
      </c>
      <c r="AH16" s="10">
        <f t="shared" si="17"/>
        <v>280000</v>
      </c>
      <c r="AI16" s="10">
        <f t="shared" si="18"/>
        <v>1047619047.6190478</v>
      </c>
      <c r="AJ16" s="10">
        <f t="shared" si="19"/>
        <v>320000</v>
      </c>
      <c r="AK16" s="10">
        <f t="shared" si="20"/>
        <v>27092300000000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29">
        <f t="shared" si="12"/>
        <v>25</v>
      </c>
      <c r="AZ16" s="30">
        <f t="shared" si="12"/>
        <v>500</v>
      </c>
      <c r="BA16" s="2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180000</v>
      </c>
      <c r="T17" s="2">
        <f t="shared" si="2"/>
        <v>200000</v>
      </c>
      <c r="U17" s="2">
        <f t="shared" si="3"/>
        <v>220000.00000000003</v>
      </c>
      <c r="V17" s="2">
        <f t="shared" si="4"/>
        <v>200000</v>
      </c>
      <c r="W17" s="2">
        <f t="shared" si="5"/>
        <v>180000</v>
      </c>
      <c r="X17" s="2">
        <f t="shared" si="6"/>
        <v>220000.00000000003</v>
      </c>
      <c r="Y17" s="2">
        <f t="shared" si="7"/>
        <v>5000</v>
      </c>
      <c r="Z17" s="2">
        <f t="shared" si="8"/>
        <v>5000</v>
      </c>
      <c r="AA17" s="2">
        <f t="shared" si="9"/>
        <v>4500</v>
      </c>
      <c r="AB17" s="2">
        <f t="shared" si="10"/>
        <v>15000</v>
      </c>
      <c r="AC17" s="2">
        <f t="shared" si="11"/>
        <v>5000</v>
      </c>
      <c r="AD17" s="2">
        <f t="shared" si="0"/>
        <v>25</v>
      </c>
      <c r="AE17" s="13">
        <f t="shared" si="14"/>
        <v>2368.6552185283258</v>
      </c>
      <c r="AF17" s="10">
        <f t="shared" si="15"/>
        <v>0.45</v>
      </c>
      <c r="AG17" s="10">
        <f t="shared" si="16"/>
        <v>5002.3919999999998</v>
      </c>
      <c r="AH17" s="10">
        <f t="shared" si="17"/>
        <v>310000</v>
      </c>
      <c r="AI17" s="10">
        <f t="shared" si="18"/>
        <v>1485000000.0000002</v>
      </c>
      <c r="AJ17" s="10">
        <f t="shared" si="19"/>
        <v>290000</v>
      </c>
      <c r="AK17" s="10">
        <f t="shared" si="20"/>
        <v>45092900000000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200000</v>
      </c>
      <c r="T18" s="2">
        <f t="shared" si="2"/>
        <v>220000.00000000003</v>
      </c>
      <c r="U18" s="2">
        <f t="shared" si="3"/>
        <v>200000</v>
      </c>
      <c r="V18" s="2">
        <f t="shared" si="4"/>
        <v>180000</v>
      </c>
      <c r="W18" s="2">
        <f t="shared" si="5"/>
        <v>180000</v>
      </c>
      <c r="X18" s="2">
        <f t="shared" si="6"/>
        <v>220000.00000000003</v>
      </c>
      <c r="Y18" s="2">
        <f t="shared" si="7"/>
        <v>5000</v>
      </c>
      <c r="Z18" s="2">
        <f t="shared" si="8"/>
        <v>5500</v>
      </c>
      <c r="AA18" s="2">
        <f t="shared" si="9"/>
        <v>5500</v>
      </c>
      <c r="AB18" s="2">
        <f t="shared" si="10"/>
        <v>10000</v>
      </c>
      <c r="AC18" s="2">
        <f t="shared" si="11"/>
        <v>5000</v>
      </c>
      <c r="AD18" s="2">
        <f t="shared" si="0"/>
        <v>25</v>
      </c>
      <c r="AE18" s="13">
        <f t="shared" si="14"/>
        <v>2123.3567584888797</v>
      </c>
      <c r="AF18" s="10">
        <f t="shared" si="15"/>
        <v>0.52631578947368418</v>
      </c>
      <c r="AG18" s="10">
        <f t="shared" si="16"/>
        <v>5502.5178947368422</v>
      </c>
      <c r="AH18" s="10">
        <f t="shared" si="17"/>
        <v>290000</v>
      </c>
      <c r="AI18" s="10">
        <f t="shared" si="18"/>
        <v>947368421.05263162</v>
      </c>
      <c r="AJ18" s="10">
        <f t="shared" si="19"/>
        <v>290000</v>
      </c>
      <c r="AK18" s="10">
        <f t="shared" si="20"/>
        <v>29087000000000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220000.00000000003</v>
      </c>
      <c r="T19" s="2">
        <f t="shared" si="2"/>
        <v>180000</v>
      </c>
      <c r="U19" s="2">
        <f t="shared" si="3"/>
        <v>220000.00000000003</v>
      </c>
      <c r="V19" s="2">
        <f t="shared" si="4"/>
        <v>200000</v>
      </c>
      <c r="W19" s="2">
        <f t="shared" si="5"/>
        <v>200000</v>
      </c>
      <c r="X19" s="2">
        <f t="shared" si="6"/>
        <v>180000</v>
      </c>
      <c r="Y19" s="2">
        <f t="shared" si="7"/>
        <v>5500</v>
      </c>
      <c r="Z19" s="2">
        <f t="shared" si="8"/>
        <v>4500</v>
      </c>
      <c r="AA19" s="2">
        <f t="shared" si="9"/>
        <v>4500</v>
      </c>
      <c r="AB19" s="2">
        <f t="shared" si="10"/>
        <v>15000</v>
      </c>
      <c r="AC19" s="2">
        <f t="shared" si="11"/>
        <v>10000</v>
      </c>
      <c r="AD19" s="2">
        <f t="shared" si="0"/>
        <v>25</v>
      </c>
      <c r="AE19" s="13">
        <f t="shared" si="14"/>
        <v>2712.0484629892262</v>
      </c>
      <c r="AF19" s="10">
        <f t="shared" si="15"/>
        <v>0.52380952380952384</v>
      </c>
      <c r="AG19" s="10">
        <f t="shared" si="16"/>
        <v>4501.1390476190472</v>
      </c>
      <c r="AH19" s="10">
        <f t="shared" si="17"/>
        <v>290000</v>
      </c>
      <c r="AI19" s="10">
        <f t="shared" si="18"/>
        <v>1571428571.4285717</v>
      </c>
      <c r="AJ19" s="10">
        <f t="shared" si="19"/>
        <v>290000</v>
      </c>
      <c r="AK19" s="10">
        <f t="shared" si="20"/>
        <v>47937290000000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180000</v>
      </c>
      <c r="T20" s="2">
        <f t="shared" si="2"/>
        <v>200000</v>
      </c>
      <c r="U20" s="2">
        <f t="shared" si="3"/>
        <v>180000</v>
      </c>
      <c r="V20" s="2">
        <f t="shared" si="4"/>
        <v>220000.00000000003</v>
      </c>
      <c r="W20" s="2">
        <f t="shared" si="5"/>
        <v>220000.00000000003</v>
      </c>
      <c r="X20" s="2">
        <f t="shared" si="6"/>
        <v>200000</v>
      </c>
      <c r="Y20" s="2">
        <f t="shared" si="7"/>
        <v>4500</v>
      </c>
      <c r="Z20" s="2">
        <f t="shared" si="8"/>
        <v>5000</v>
      </c>
      <c r="AA20" s="2">
        <f t="shared" si="9"/>
        <v>5000</v>
      </c>
      <c r="AB20" s="2">
        <f t="shared" si="10"/>
        <v>5000</v>
      </c>
      <c r="AC20" s="2">
        <f t="shared" si="11"/>
        <v>15000</v>
      </c>
      <c r="AD20" s="2">
        <f t="shared" si="0"/>
        <v>25</v>
      </c>
      <c r="AE20" s="13">
        <f t="shared" si="14"/>
        <v>2288.1573098541276</v>
      </c>
      <c r="AF20" s="10">
        <f t="shared" si="15"/>
        <v>0.45</v>
      </c>
      <c r="AG20" s="10">
        <f t="shared" si="16"/>
        <v>5000.797333333333</v>
      </c>
      <c r="AH20" s="10">
        <f t="shared" si="17"/>
        <v>320000</v>
      </c>
      <c r="AI20" s="10">
        <f t="shared" si="18"/>
        <v>495000000.00000006</v>
      </c>
      <c r="AJ20" s="10">
        <f t="shared" si="19"/>
        <v>320000</v>
      </c>
      <c r="AK20" s="10">
        <f t="shared" si="20"/>
        <v>14505280000000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3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200000</v>
      </c>
      <c r="T21" s="2">
        <f t="shared" si="2"/>
        <v>180000</v>
      </c>
      <c r="U21" s="2">
        <f t="shared" si="3"/>
        <v>220000.00000000003</v>
      </c>
      <c r="V21" s="2">
        <f t="shared" si="4"/>
        <v>220000.00000000003</v>
      </c>
      <c r="W21" s="2">
        <f t="shared" si="5"/>
        <v>220000.00000000003</v>
      </c>
      <c r="X21" s="2">
        <f t="shared" si="6"/>
        <v>180000</v>
      </c>
      <c r="Y21" s="2">
        <f t="shared" si="7"/>
        <v>5000</v>
      </c>
      <c r="Z21" s="2">
        <f t="shared" si="8"/>
        <v>5000</v>
      </c>
      <c r="AA21" s="2">
        <f t="shared" si="9"/>
        <v>4500</v>
      </c>
      <c r="AB21" s="2">
        <f t="shared" si="10"/>
        <v>10000</v>
      </c>
      <c r="AC21" s="2">
        <f t="shared" si="11"/>
        <v>15000</v>
      </c>
      <c r="AD21" s="2">
        <f t="shared" si="0"/>
        <v>25</v>
      </c>
      <c r="AE21" s="13">
        <f t="shared" si="14"/>
        <v>2270.5866966304143</v>
      </c>
      <c r="AF21" s="10">
        <f t="shared" si="15"/>
        <v>0.52631578947368418</v>
      </c>
      <c r="AG21" s="10">
        <f t="shared" si="16"/>
        <v>5000.7326315789478</v>
      </c>
      <c r="AH21" s="10">
        <f t="shared" si="17"/>
        <v>310000</v>
      </c>
      <c r="AI21" s="10">
        <f t="shared" si="18"/>
        <v>947368421.05263162</v>
      </c>
      <c r="AJ21" s="10">
        <f t="shared" si="19"/>
        <v>310000</v>
      </c>
      <c r="AK21" s="10">
        <f t="shared" si="20"/>
        <v>31099200000000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LOOKUP(BD5,$AY$3:$BA$3,AY4:BA4)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220000.00000000003</v>
      </c>
      <c r="T22" s="2">
        <f t="shared" si="2"/>
        <v>200000</v>
      </c>
      <c r="U22" s="2">
        <f t="shared" si="3"/>
        <v>180000</v>
      </c>
      <c r="V22" s="2">
        <f t="shared" si="4"/>
        <v>180000</v>
      </c>
      <c r="W22" s="2">
        <f t="shared" si="5"/>
        <v>180000</v>
      </c>
      <c r="X22" s="2">
        <f t="shared" si="6"/>
        <v>200000</v>
      </c>
      <c r="Y22" s="2">
        <f t="shared" si="7"/>
        <v>5500</v>
      </c>
      <c r="Z22" s="2">
        <f t="shared" si="8"/>
        <v>5500</v>
      </c>
      <c r="AA22" s="2">
        <f t="shared" si="9"/>
        <v>5000</v>
      </c>
      <c r="AB22" s="2">
        <f t="shared" si="10"/>
        <v>15000</v>
      </c>
      <c r="AC22" s="2">
        <f t="shared" si="11"/>
        <v>5000</v>
      </c>
      <c r="AD22" s="2">
        <f t="shared" si="0"/>
        <v>25</v>
      </c>
      <c r="AE22" s="13">
        <f t="shared" si="14"/>
        <v>2341.8337828283011</v>
      </c>
      <c r="AF22" s="10">
        <f t="shared" si="15"/>
        <v>0.52380952380952384</v>
      </c>
      <c r="AG22" s="10">
        <f t="shared" si="16"/>
        <v>5502.4380952380952</v>
      </c>
      <c r="AH22" s="10">
        <f t="shared" si="17"/>
        <v>280000</v>
      </c>
      <c r="AI22" s="10">
        <f t="shared" si="18"/>
        <v>1571428571.4285717</v>
      </c>
      <c r="AJ22" s="10">
        <f t="shared" si="19"/>
        <v>280000</v>
      </c>
      <c r="AK22" s="10">
        <f t="shared" si="20"/>
        <v>46281480000000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LOOKUP(BE5,$AY$3:$BA$3,AY5:BA5)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180000</v>
      </c>
      <c r="T23" s="2">
        <f t="shared" si="2"/>
        <v>220000.00000000003</v>
      </c>
      <c r="U23" s="2">
        <f t="shared" si="3"/>
        <v>200000</v>
      </c>
      <c r="V23" s="2">
        <f t="shared" si="4"/>
        <v>200000</v>
      </c>
      <c r="W23" s="2">
        <f t="shared" si="5"/>
        <v>200000</v>
      </c>
      <c r="X23" s="2">
        <f t="shared" si="6"/>
        <v>220000.00000000003</v>
      </c>
      <c r="Y23" s="2">
        <f t="shared" si="7"/>
        <v>4500</v>
      </c>
      <c r="Z23" s="2">
        <f t="shared" si="8"/>
        <v>4500</v>
      </c>
      <c r="AA23" s="2">
        <f t="shared" si="9"/>
        <v>5500</v>
      </c>
      <c r="AB23" s="2">
        <f t="shared" si="10"/>
        <v>5000</v>
      </c>
      <c r="AC23" s="2">
        <f t="shared" si="11"/>
        <v>10000</v>
      </c>
      <c r="AD23" s="2">
        <f t="shared" si="0"/>
        <v>25</v>
      </c>
      <c r="AE23" s="13">
        <f t="shared" si="14"/>
        <v>2471.3121047443551</v>
      </c>
      <c r="AF23" s="10">
        <f t="shared" si="15"/>
        <v>0.45</v>
      </c>
      <c r="AG23" s="10">
        <f t="shared" si="16"/>
        <v>4501.2759999999998</v>
      </c>
      <c r="AH23" s="10">
        <f t="shared" si="17"/>
        <v>310000</v>
      </c>
      <c r="AI23" s="10">
        <f t="shared" si="18"/>
        <v>495000000.00000006</v>
      </c>
      <c r="AJ23" s="10">
        <f t="shared" si="19"/>
        <v>310000</v>
      </c>
      <c r="AK23" s="10">
        <f t="shared" si="20"/>
        <v>14048890000000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LOOKUP(BF5,$AY$3:$BA$3,AY6:BA6)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200000</v>
      </c>
      <c r="T24" s="2">
        <f t="shared" si="2"/>
        <v>200000</v>
      </c>
      <c r="U24" s="2">
        <f t="shared" si="3"/>
        <v>220000.00000000003</v>
      </c>
      <c r="V24" s="2">
        <f t="shared" si="4"/>
        <v>220000.00000000003</v>
      </c>
      <c r="W24" s="2">
        <f t="shared" si="5"/>
        <v>180000</v>
      </c>
      <c r="X24" s="2">
        <f t="shared" si="6"/>
        <v>200000</v>
      </c>
      <c r="Y24" s="2">
        <f t="shared" si="7"/>
        <v>4500</v>
      </c>
      <c r="Z24" s="2">
        <f t="shared" si="8"/>
        <v>4500</v>
      </c>
      <c r="AA24" s="2">
        <f t="shared" si="9"/>
        <v>5500</v>
      </c>
      <c r="AB24" s="2">
        <f t="shared" si="10"/>
        <v>15000</v>
      </c>
      <c r="AC24" s="2">
        <f t="shared" si="11"/>
        <v>10000</v>
      </c>
      <c r="AD24" s="2">
        <f t="shared" si="0"/>
        <v>25</v>
      </c>
      <c r="AE24" s="13">
        <f t="shared" si="14"/>
        <v>2445.0577612863976</v>
      </c>
      <c r="AF24" s="10">
        <f t="shared" si="15"/>
        <v>0.52631578947368418</v>
      </c>
      <c r="AG24" s="10">
        <f t="shared" si="16"/>
        <v>4501.1789473684212</v>
      </c>
      <c r="AH24" s="10">
        <f t="shared" si="17"/>
        <v>320000</v>
      </c>
      <c r="AI24" s="10">
        <f t="shared" si="18"/>
        <v>1421052631.5789473</v>
      </c>
      <c r="AJ24" s="10">
        <f t="shared" si="19"/>
        <v>280000</v>
      </c>
      <c r="AK24" s="10">
        <f t="shared" si="20"/>
        <v>40592300000000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LOOKUP(BG5,$AY$3:$BA$3,AY7:BA7)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220000.00000000003</v>
      </c>
      <c r="T25" s="2">
        <f t="shared" si="2"/>
        <v>220000.00000000003</v>
      </c>
      <c r="U25" s="2">
        <f t="shared" si="3"/>
        <v>180000</v>
      </c>
      <c r="V25" s="2">
        <f t="shared" si="4"/>
        <v>180000</v>
      </c>
      <c r="W25" s="2">
        <f t="shared" si="5"/>
        <v>200000</v>
      </c>
      <c r="X25" s="2">
        <f t="shared" si="6"/>
        <v>220000.00000000003</v>
      </c>
      <c r="Y25" s="2">
        <f t="shared" si="7"/>
        <v>5000</v>
      </c>
      <c r="Z25" s="2">
        <f t="shared" si="8"/>
        <v>5000</v>
      </c>
      <c r="AA25" s="2">
        <f t="shared" si="9"/>
        <v>4500</v>
      </c>
      <c r="AB25" s="2">
        <f t="shared" si="10"/>
        <v>5000</v>
      </c>
      <c r="AC25" s="2">
        <f t="shared" si="11"/>
        <v>15000</v>
      </c>
      <c r="AD25" s="2">
        <f t="shared" si="0"/>
        <v>25</v>
      </c>
      <c r="AE25" s="13">
        <f t="shared" si="14"/>
        <v>2426.2578959731431</v>
      </c>
      <c r="AF25" s="10">
        <f t="shared" si="15"/>
        <v>0.52380952380952384</v>
      </c>
      <c r="AG25" s="10">
        <f t="shared" si="16"/>
        <v>5000.8660317460317</v>
      </c>
      <c r="AH25" s="10">
        <f t="shared" si="17"/>
        <v>290000</v>
      </c>
      <c r="AI25" s="10">
        <f t="shared" si="18"/>
        <v>523809523.80952388</v>
      </c>
      <c r="AJ25" s="10">
        <f t="shared" si="19"/>
        <v>310000</v>
      </c>
      <c r="AK25" s="10">
        <f t="shared" si="20"/>
        <v>15092900000000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LOOKUP(BH5,$AY$3:$BA$3,AY8:BA8)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180000</v>
      </c>
      <c r="T26" s="2">
        <f t="shared" si="2"/>
        <v>180000</v>
      </c>
      <c r="U26" s="2">
        <f t="shared" si="3"/>
        <v>200000</v>
      </c>
      <c r="V26" s="2">
        <f t="shared" si="4"/>
        <v>200000</v>
      </c>
      <c r="W26" s="2">
        <f t="shared" si="5"/>
        <v>220000.00000000003</v>
      </c>
      <c r="X26" s="2">
        <f t="shared" si="6"/>
        <v>180000</v>
      </c>
      <c r="Y26" s="2">
        <f t="shared" si="7"/>
        <v>5500</v>
      </c>
      <c r="Z26" s="2">
        <f t="shared" si="8"/>
        <v>5500</v>
      </c>
      <c r="AA26" s="2">
        <f t="shared" si="9"/>
        <v>5000</v>
      </c>
      <c r="AB26" s="2">
        <f t="shared" si="10"/>
        <v>10000</v>
      </c>
      <c r="AC26" s="2">
        <f t="shared" si="11"/>
        <v>5000</v>
      </c>
      <c r="AD26" s="2">
        <f t="shared" si="0"/>
        <v>25</v>
      </c>
      <c r="AE26" s="13">
        <f t="shared" si="14"/>
        <v>2222.6905261065936</v>
      </c>
      <c r="AF26" s="10">
        <f t="shared" si="15"/>
        <v>0.45</v>
      </c>
      <c r="AG26" s="10">
        <f t="shared" si="16"/>
        <v>5502.232</v>
      </c>
      <c r="AH26" s="10">
        <f t="shared" si="17"/>
        <v>290000</v>
      </c>
      <c r="AI26" s="10">
        <f t="shared" si="18"/>
        <v>990000000.00000012</v>
      </c>
      <c r="AJ26" s="10">
        <f t="shared" si="19"/>
        <v>310000</v>
      </c>
      <c r="AK26" s="10">
        <f t="shared" si="20"/>
        <v>33093200000000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LOOKUP(BI5,$AY$3:$BA$3,AY9:BA9)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220000.00000000003</v>
      </c>
      <c r="T27" s="2">
        <f t="shared" si="2"/>
        <v>200000</v>
      </c>
      <c r="U27" s="2">
        <f t="shared" si="3"/>
        <v>180000</v>
      </c>
      <c r="V27" s="2">
        <f t="shared" si="4"/>
        <v>200000</v>
      </c>
      <c r="W27" s="2">
        <f t="shared" si="5"/>
        <v>220000.00000000003</v>
      </c>
      <c r="X27" s="2">
        <f t="shared" si="6"/>
        <v>220000.00000000003</v>
      </c>
      <c r="Y27" s="2">
        <f t="shared" si="7"/>
        <v>4500</v>
      </c>
      <c r="Z27" s="2">
        <f t="shared" si="8"/>
        <v>5500</v>
      </c>
      <c r="AA27" s="2">
        <f t="shared" si="9"/>
        <v>4500</v>
      </c>
      <c r="AB27" s="2">
        <f t="shared" si="10"/>
        <v>10000</v>
      </c>
      <c r="AC27" s="2">
        <f t="shared" si="11"/>
        <v>10000</v>
      </c>
      <c r="AD27" s="2">
        <f t="shared" si="0"/>
        <v>37.5</v>
      </c>
      <c r="AE27" s="13">
        <f t="shared" si="14"/>
        <v>2118.7763422064809</v>
      </c>
      <c r="AF27" s="10">
        <f t="shared" si="15"/>
        <v>0.55000000000000004</v>
      </c>
      <c r="AG27" s="10">
        <f t="shared" si="16"/>
        <v>5500.797333333333</v>
      </c>
      <c r="AH27" s="10">
        <f t="shared" si="17"/>
        <v>310000</v>
      </c>
      <c r="AI27" s="10">
        <f t="shared" si="18"/>
        <v>990000000.00000012</v>
      </c>
      <c r="AJ27" s="10">
        <f t="shared" si="19"/>
        <v>330000.00000000006</v>
      </c>
      <c r="AK27" s="10">
        <f t="shared" si="20"/>
        <v>28905180000000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LOOKUP(BJ5,$AY$3:$BA$3,AY10:BA10)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180000</v>
      </c>
      <c r="T28" s="2">
        <f t="shared" si="2"/>
        <v>220000.00000000003</v>
      </c>
      <c r="U28" s="2">
        <f t="shared" si="3"/>
        <v>200000</v>
      </c>
      <c r="V28" s="2">
        <f t="shared" si="4"/>
        <v>220000.00000000003</v>
      </c>
      <c r="W28" s="2">
        <f t="shared" si="5"/>
        <v>180000</v>
      </c>
      <c r="X28" s="2">
        <f t="shared" si="6"/>
        <v>180000</v>
      </c>
      <c r="Y28" s="2">
        <f t="shared" si="7"/>
        <v>5000</v>
      </c>
      <c r="Z28" s="2">
        <f t="shared" si="8"/>
        <v>4500</v>
      </c>
      <c r="AA28" s="2">
        <f t="shared" si="9"/>
        <v>5000</v>
      </c>
      <c r="AB28" s="2">
        <f t="shared" si="10"/>
        <v>15000</v>
      </c>
      <c r="AC28" s="2">
        <f t="shared" si="11"/>
        <v>15000</v>
      </c>
      <c r="AD28" s="2">
        <f t="shared" si="0"/>
        <v>37.5</v>
      </c>
      <c r="AE28" s="13">
        <f t="shared" si="14"/>
        <v>2505.2656709532512</v>
      </c>
      <c r="AF28" s="10">
        <f t="shared" si="15"/>
        <v>0.47368421052631576</v>
      </c>
      <c r="AG28" s="10">
        <f t="shared" si="16"/>
        <v>4500.5595321637429</v>
      </c>
      <c r="AH28" s="10">
        <f t="shared" si="17"/>
        <v>310000</v>
      </c>
      <c r="AI28" s="10">
        <f t="shared" si="18"/>
        <v>1421052631.5789473</v>
      </c>
      <c r="AJ28" s="10">
        <f t="shared" si="19"/>
        <v>270000</v>
      </c>
      <c r="AK28" s="10">
        <f t="shared" si="20"/>
        <v>43586600000000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LOOKUP(BK5,$AY$3:$BA$3,AY11:BA11)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200000</v>
      </c>
      <c r="T29" s="2">
        <f t="shared" si="2"/>
        <v>180000</v>
      </c>
      <c r="U29" s="2">
        <f t="shared" si="3"/>
        <v>220000.00000000003</v>
      </c>
      <c r="V29" s="2">
        <f t="shared" si="4"/>
        <v>180000</v>
      </c>
      <c r="W29" s="2">
        <f t="shared" si="5"/>
        <v>200000</v>
      </c>
      <c r="X29" s="2">
        <f t="shared" si="6"/>
        <v>200000</v>
      </c>
      <c r="Y29" s="2">
        <f t="shared" si="7"/>
        <v>5500</v>
      </c>
      <c r="Z29" s="2">
        <f t="shared" si="8"/>
        <v>5000</v>
      </c>
      <c r="AA29" s="2">
        <f t="shared" si="9"/>
        <v>5500</v>
      </c>
      <c r="AB29" s="2">
        <f t="shared" si="10"/>
        <v>5000</v>
      </c>
      <c r="AC29" s="2">
        <f t="shared" si="11"/>
        <v>5000</v>
      </c>
      <c r="AD29" s="2">
        <f t="shared" si="0"/>
        <v>37.5</v>
      </c>
      <c r="AE29" s="13">
        <f t="shared" si="14"/>
        <v>2495.575820098878</v>
      </c>
      <c r="AF29" s="10">
        <f t="shared" si="15"/>
        <v>0.47619047619047616</v>
      </c>
      <c r="AG29" s="10">
        <f t="shared" si="16"/>
        <v>5001.5187301587302</v>
      </c>
      <c r="AH29" s="10">
        <f t="shared" si="17"/>
        <v>280000</v>
      </c>
      <c r="AI29" s="10">
        <f t="shared" si="18"/>
        <v>523809523.80952388</v>
      </c>
      <c r="AJ29" s="10">
        <f t="shared" si="19"/>
        <v>300000</v>
      </c>
      <c r="AK29" s="10">
        <f t="shared" si="20"/>
        <v>16037190000000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LOOKUP(BL5,$AY$3:$BA$3,AY12:BA12)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220000.00000000003</v>
      </c>
      <c r="T30" s="2">
        <f t="shared" si="2"/>
        <v>200000</v>
      </c>
      <c r="U30" s="2">
        <f t="shared" si="3"/>
        <v>200000</v>
      </c>
      <c r="V30" s="2">
        <f t="shared" si="4"/>
        <v>200000</v>
      </c>
      <c r="W30" s="2">
        <f t="shared" si="5"/>
        <v>180000</v>
      </c>
      <c r="X30" s="2">
        <f t="shared" si="6"/>
        <v>180000</v>
      </c>
      <c r="Y30" s="2">
        <f t="shared" si="7"/>
        <v>5500</v>
      </c>
      <c r="Z30" s="2">
        <f t="shared" si="8"/>
        <v>5000</v>
      </c>
      <c r="AA30" s="2">
        <f t="shared" si="9"/>
        <v>5500</v>
      </c>
      <c r="AB30" s="2">
        <f t="shared" si="10"/>
        <v>5000</v>
      </c>
      <c r="AC30" s="2">
        <f t="shared" si="11"/>
        <v>15000</v>
      </c>
      <c r="AD30" s="2">
        <f t="shared" si="0"/>
        <v>37.5</v>
      </c>
      <c r="AE30" s="13">
        <f t="shared" si="14"/>
        <v>2426.8667684419124</v>
      </c>
      <c r="AF30" s="10">
        <f t="shared" si="15"/>
        <v>0.55000000000000004</v>
      </c>
      <c r="AG30" s="10">
        <f t="shared" si="16"/>
        <v>5000.5315555555553</v>
      </c>
      <c r="AH30" s="10">
        <f t="shared" si="17"/>
        <v>290000</v>
      </c>
      <c r="AI30" s="10">
        <f t="shared" si="18"/>
        <v>495000000.00000006</v>
      </c>
      <c r="AJ30" s="10">
        <f t="shared" si="19"/>
        <v>270000</v>
      </c>
      <c r="AK30" s="10">
        <f t="shared" si="20"/>
        <v>15481380000000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LOOKUP(BM5,$AY$3:$BA$3,AY13:BA13)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180000</v>
      </c>
      <c r="T31" s="2">
        <f t="shared" si="2"/>
        <v>220000.00000000003</v>
      </c>
      <c r="U31" s="2">
        <f t="shared" si="3"/>
        <v>220000.00000000003</v>
      </c>
      <c r="V31" s="2">
        <f t="shared" si="4"/>
        <v>220000.00000000003</v>
      </c>
      <c r="W31" s="2">
        <f t="shared" si="5"/>
        <v>200000</v>
      </c>
      <c r="X31" s="2">
        <f t="shared" si="6"/>
        <v>200000</v>
      </c>
      <c r="Y31" s="2">
        <f t="shared" si="7"/>
        <v>4500</v>
      </c>
      <c r="Z31" s="2">
        <f t="shared" si="8"/>
        <v>5500</v>
      </c>
      <c r="AA31" s="2">
        <f t="shared" si="9"/>
        <v>4500</v>
      </c>
      <c r="AB31" s="2">
        <f t="shared" si="10"/>
        <v>10000</v>
      </c>
      <c r="AC31" s="2">
        <f t="shared" si="11"/>
        <v>5000</v>
      </c>
      <c r="AD31" s="2">
        <f t="shared" si="0"/>
        <v>37.5</v>
      </c>
      <c r="AE31" s="13">
        <f t="shared" si="14"/>
        <v>2079.0941634444316</v>
      </c>
      <c r="AF31" s="10">
        <f t="shared" si="15"/>
        <v>0.47368421052631576</v>
      </c>
      <c r="AG31" s="10">
        <f t="shared" si="16"/>
        <v>5501.6785964912278</v>
      </c>
      <c r="AH31" s="10">
        <f t="shared" si="17"/>
        <v>320000</v>
      </c>
      <c r="AI31" s="10">
        <f t="shared" si="18"/>
        <v>947368421.05263162</v>
      </c>
      <c r="AJ31" s="10">
        <f t="shared" si="19"/>
        <v>300000</v>
      </c>
      <c r="AK31" s="10">
        <f t="shared" si="20"/>
        <v>27998790000000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LOOKUP(BN5,$AY$3:$BA$3,AY14:BA14)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200000</v>
      </c>
      <c r="T32" s="2">
        <f t="shared" si="2"/>
        <v>180000</v>
      </c>
      <c r="U32" s="2">
        <f t="shared" si="3"/>
        <v>180000</v>
      </c>
      <c r="V32" s="2">
        <f t="shared" si="4"/>
        <v>180000</v>
      </c>
      <c r="W32" s="2">
        <f t="shared" si="5"/>
        <v>220000.00000000003</v>
      </c>
      <c r="X32" s="2">
        <f t="shared" si="6"/>
        <v>220000.00000000003</v>
      </c>
      <c r="Y32" s="2">
        <f t="shared" si="7"/>
        <v>5000</v>
      </c>
      <c r="Z32" s="2">
        <f t="shared" si="8"/>
        <v>4500</v>
      </c>
      <c r="AA32" s="2">
        <f t="shared" si="9"/>
        <v>5000</v>
      </c>
      <c r="AB32" s="2">
        <f t="shared" si="10"/>
        <v>15000</v>
      </c>
      <c r="AC32" s="2">
        <f t="shared" si="11"/>
        <v>10000</v>
      </c>
      <c r="AD32" s="2">
        <f t="shared" si="0"/>
        <v>37.5</v>
      </c>
      <c r="AE32" s="13">
        <f t="shared" si="14"/>
        <v>2608.9565945681084</v>
      </c>
      <c r="AF32" s="10">
        <f t="shared" si="15"/>
        <v>0.47619047619047616</v>
      </c>
      <c r="AG32" s="10">
        <f t="shared" si="16"/>
        <v>4500.7593650793651</v>
      </c>
      <c r="AH32" s="10">
        <f t="shared" si="17"/>
        <v>290000</v>
      </c>
      <c r="AI32" s="10">
        <f t="shared" si="18"/>
        <v>1571428571.4285717</v>
      </c>
      <c r="AJ32" s="10">
        <f t="shared" si="19"/>
        <v>330000.00000000006</v>
      </c>
      <c r="AK32" s="10">
        <f t="shared" si="20"/>
        <v>46598800000000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LOOKUP(BO5,$AY$3:$BA$3,AY15:BA15)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220000.00000000003</v>
      </c>
      <c r="T33" s="2">
        <f t="shared" si="2"/>
        <v>220000.00000000003</v>
      </c>
      <c r="U33" s="2">
        <f t="shared" si="3"/>
        <v>220000.00000000003</v>
      </c>
      <c r="V33" s="2">
        <f t="shared" si="4"/>
        <v>200000</v>
      </c>
      <c r="W33" s="2">
        <f t="shared" si="5"/>
        <v>220000.00000000003</v>
      </c>
      <c r="X33" s="2">
        <f t="shared" si="6"/>
        <v>200000</v>
      </c>
      <c r="Y33" s="2">
        <f t="shared" si="7"/>
        <v>5000</v>
      </c>
      <c r="Z33" s="2">
        <f t="shared" si="8"/>
        <v>4500</v>
      </c>
      <c r="AA33" s="2">
        <f t="shared" si="9"/>
        <v>5000</v>
      </c>
      <c r="AB33" s="2">
        <f t="shared" si="10"/>
        <v>5000</v>
      </c>
      <c r="AC33" s="2">
        <f t="shared" si="11"/>
        <v>5000</v>
      </c>
      <c r="AD33" s="2">
        <f t="shared" si="0"/>
        <v>37.5</v>
      </c>
      <c r="AE33" s="13">
        <f t="shared" si="14"/>
        <v>2515.8238181428624</v>
      </c>
      <c r="AF33" s="10">
        <f t="shared" si="15"/>
        <v>0.55000000000000004</v>
      </c>
      <c r="AG33" s="10">
        <f t="shared" si="16"/>
        <v>4501.7013333333334</v>
      </c>
      <c r="AH33" s="10">
        <f t="shared" si="17"/>
        <v>300000</v>
      </c>
      <c r="AI33" s="10">
        <f t="shared" si="18"/>
        <v>495000000.00000006</v>
      </c>
      <c r="AJ33" s="10">
        <f t="shared" si="19"/>
        <v>320000</v>
      </c>
      <c r="AK33" s="10">
        <f t="shared" si="20"/>
        <v>15599100000000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LOOKUP(BP5,$AY$3:$BA$3,AY16:BA16)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180000</v>
      </c>
      <c r="T34" s="2">
        <f t="shared" si="2"/>
        <v>180000</v>
      </c>
      <c r="U34" s="2">
        <f t="shared" si="3"/>
        <v>180000</v>
      </c>
      <c r="V34" s="2">
        <f t="shared" si="4"/>
        <v>220000.00000000003</v>
      </c>
      <c r="W34" s="2">
        <f t="shared" si="5"/>
        <v>180000</v>
      </c>
      <c r="X34" s="2">
        <f t="shared" si="6"/>
        <v>220000.00000000003</v>
      </c>
      <c r="Y34" s="2">
        <f t="shared" si="7"/>
        <v>5500</v>
      </c>
      <c r="Z34" s="2">
        <f t="shared" si="8"/>
        <v>5000</v>
      </c>
      <c r="AA34" s="2">
        <f t="shared" si="9"/>
        <v>5500</v>
      </c>
      <c r="AB34" s="2">
        <f t="shared" si="10"/>
        <v>10000</v>
      </c>
      <c r="AC34" s="2">
        <f t="shared" si="11"/>
        <v>10000</v>
      </c>
      <c r="AD34" s="2">
        <f t="shared" si="0"/>
        <v>37.5</v>
      </c>
      <c r="AE34" s="13">
        <f t="shared" si="14"/>
        <v>2362.9362663431471</v>
      </c>
      <c r="AF34" s="10">
        <f t="shared" si="15"/>
        <v>0.47368421052631576</v>
      </c>
      <c r="AG34" s="10">
        <f t="shared" si="16"/>
        <v>5000.7326315789478</v>
      </c>
      <c r="AH34" s="10">
        <f t="shared" si="17"/>
        <v>330000.00000000006</v>
      </c>
      <c r="AI34" s="10">
        <f t="shared" si="18"/>
        <v>947368421.05263162</v>
      </c>
      <c r="AJ34" s="10">
        <f t="shared" si="19"/>
        <v>290000</v>
      </c>
      <c r="AK34" s="10">
        <f t="shared" si="20"/>
        <v>34199110000000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200000</v>
      </c>
      <c r="T35" s="2">
        <f t="shared" si="2"/>
        <v>200000</v>
      </c>
      <c r="U35" s="2">
        <f t="shared" si="3"/>
        <v>200000</v>
      </c>
      <c r="V35" s="2">
        <f t="shared" si="4"/>
        <v>180000</v>
      </c>
      <c r="W35" s="2">
        <f t="shared" si="5"/>
        <v>200000</v>
      </c>
      <c r="X35" s="2">
        <f t="shared" si="6"/>
        <v>180000</v>
      </c>
      <c r="Y35" s="2">
        <f t="shared" si="7"/>
        <v>4500</v>
      </c>
      <c r="Z35" s="2">
        <f t="shared" si="8"/>
        <v>5500</v>
      </c>
      <c r="AA35" s="2">
        <f t="shared" si="9"/>
        <v>4500</v>
      </c>
      <c r="AB35" s="2">
        <f t="shared" si="10"/>
        <v>15000</v>
      </c>
      <c r="AC35" s="2">
        <f t="shared" si="11"/>
        <v>15000</v>
      </c>
      <c r="AD35" s="2">
        <f t="shared" si="0"/>
        <v>37.5</v>
      </c>
      <c r="AE35" s="13">
        <f t="shared" si="14"/>
        <v>2210.8451512630918</v>
      </c>
      <c r="AF35" s="10">
        <f t="shared" si="15"/>
        <v>0.47619047619047616</v>
      </c>
      <c r="AG35" s="10">
        <f t="shared" si="16"/>
        <v>5500.5417989417992</v>
      </c>
      <c r="AH35" s="10">
        <f t="shared" si="17"/>
        <v>270000</v>
      </c>
      <c r="AI35" s="10">
        <f t="shared" si="18"/>
        <v>1571428571.4285717</v>
      </c>
      <c r="AJ35" s="10">
        <f t="shared" si="19"/>
        <v>290000</v>
      </c>
      <c r="AK35" s="10">
        <f t="shared" si="20"/>
        <v>37880820000000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220000.00000000003</v>
      </c>
      <c r="T36" s="2">
        <f t="shared" si="2"/>
        <v>180000</v>
      </c>
      <c r="U36" s="2">
        <f t="shared" si="3"/>
        <v>200000</v>
      </c>
      <c r="V36" s="2">
        <f t="shared" si="4"/>
        <v>220000.00000000003</v>
      </c>
      <c r="W36" s="2">
        <f t="shared" si="5"/>
        <v>200000</v>
      </c>
      <c r="X36" s="2">
        <f t="shared" si="6"/>
        <v>220000.00000000003</v>
      </c>
      <c r="Y36" s="2">
        <f t="shared" si="7"/>
        <v>4500</v>
      </c>
      <c r="Z36" s="2">
        <f t="shared" si="8"/>
        <v>5000</v>
      </c>
      <c r="AA36" s="2">
        <f t="shared" si="9"/>
        <v>5000</v>
      </c>
      <c r="AB36" s="2">
        <f t="shared" si="10"/>
        <v>15000</v>
      </c>
      <c r="AC36" s="2">
        <f t="shared" si="11"/>
        <v>5000</v>
      </c>
      <c r="AD36" s="2">
        <f t="shared" si="0"/>
        <v>37.5</v>
      </c>
      <c r="AE36" s="13">
        <f t="shared" si="14"/>
        <v>2314.4942583740112</v>
      </c>
      <c r="AF36" s="10">
        <f t="shared" si="15"/>
        <v>0.55000000000000004</v>
      </c>
      <c r="AG36" s="10">
        <f t="shared" si="16"/>
        <v>5001.4880000000003</v>
      </c>
      <c r="AH36" s="10">
        <f t="shared" si="17"/>
        <v>330000.00000000006</v>
      </c>
      <c r="AI36" s="10">
        <f t="shared" si="18"/>
        <v>1485000000.0000002</v>
      </c>
      <c r="AJ36" s="10">
        <f t="shared" si="19"/>
        <v>310000</v>
      </c>
      <c r="AK36" s="10">
        <f t="shared" si="20"/>
        <v>43305180000000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180000</v>
      </c>
      <c r="T37" s="2">
        <f t="shared" si="2"/>
        <v>200000</v>
      </c>
      <c r="U37" s="2">
        <f t="shared" si="3"/>
        <v>220000.00000000003</v>
      </c>
      <c r="V37" s="2">
        <f t="shared" si="4"/>
        <v>180000</v>
      </c>
      <c r="W37" s="2">
        <f t="shared" si="5"/>
        <v>220000.00000000003</v>
      </c>
      <c r="X37" s="2">
        <f t="shared" si="6"/>
        <v>180000</v>
      </c>
      <c r="Y37" s="2">
        <f t="shared" si="7"/>
        <v>5000</v>
      </c>
      <c r="Z37" s="2">
        <f t="shared" si="8"/>
        <v>5500</v>
      </c>
      <c r="AA37" s="2">
        <f t="shared" si="9"/>
        <v>5500</v>
      </c>
      <c r="AB37" s="2">
        <f t="shared" si="10"/>
        <v>5000</v>
      </c>
      <c r="AC37" s="2">
        <f t="shared" si="11"/>
        <v>10000</v>
      </c>
      <c r="AD37" s="2">
        <f t="shared" si="0"/>
        <v>37.5</v>
      </c>
      <c r="AE37" s="13">
        <f t="shared" si="14"/>
        <v>2088.5232839306186</v>
      </c>
      <c r="AF37" s="10">
        <f t="shared" si="15"/>
        <v>0.47368421052631576</v>
      </c>
      <c r="AG37" s="10">
        <f t="shared" si="16"/>
        <v>5500.7859649122811</v>
      </c>
      <c r="AH37" s="10">
        <f t="shared" si="17"/>
        <v>270000</v>
      </c>
      <c r="AI37" s="10">
        <f t="shared" si="18"/>
        <v>473684210.52631581</v>
      </c>
      <c r="AJ37" s="10">
        <f t="shared" si="19"/>
        <v>310000</v>
      </c>
      <c r="AK37" s="10">
        <f t="shared" si="20"/>
        <v>14586600000000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200000</v>
      </c>
      <c r="T38" s="2">
        <f t="shared" si="2"/>
        <v>220000.00000000003</v>
      </c>
      <c r="U38" s="2">
        <f t="shared" si="3"/>
        <v>180000</v>
      </c>
      <c r="V38" s="2">
        <f t="shared" si="4"/>
        <v>200000</v>
      </c>
      <c r="W38" s="2">
        <f t="shared" si="5"/>
        <v>180000</v>
      </c>
      <c r="X38" s="2">
        <f t="shared" si="6"/>
        <v>200000</v>
      </c>
      <c r="Y38" s="2">
        <f t="shared" si="7"/>
        <v>5500</v>
      </c>
      <c r="Z38" s="2">
        <f t="shared" si="8"/>
        <v>4500</v>
      </c>
      <c r="AA38" s="2">
        <f t="shared" si="9"/>
        <v>4500</v>
      </c>
      <c r="AB38" s="2">
        <f t="shared" si="10"/>
        <v>10000</v>
      </c>
      <c r="AC38" s="2">
        <f t="shared" si="11"/>
        <v>15000</v>
      </c>
      <c r="AD38" s="2">
        <f t="shared" si="0"/>
        <v>37.5</v>
      </c>
      <c r="AE38" s="13">
        <f t="shared" si="14"/>
        <v>2733.7319323360221</v>
      </c>
      <c r="AF38" s="10">
        <f t="shared" si="15"/>
        <v>0.47619047619047616</v>
      </c>
      <c r="AG38" s="10">
        <f t="shared" si="16"/>
        <v>4500.5773544973545</v>
      </c>
      <c r="AH38" s="10">
        <f t="shared" si="17"/>
        <v>300000</v>
      </c>
      <c r="AI38" s="10">
        <f t="shared" si="18"/>
        <v>1047619047.6190478</v>
      </c>
      <c r="AJ38" s="10">
        <f t="shared" si="19"/>
        <v>280000</v>
      </c>
      <c r="AK38" s="10">
        <f t="shared" si="20"/>
        <v>31987190000000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2369.7872264458947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9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</v>
      </c>
      <c r="T3" s="2">
        <f>LOOKUP(D3,$AY$20:$BA$20,$AY$23:$BA$23)</f>
        <v>1800</v>
      </c>
      <c r="U3" s="2">
        <f>LOOKUP(E3,$AY$20:$BA$20,$AY$24:$BA$24)</f>
        <v>1800</v>
      </c>
      <c r="V3" s="2">
        <f>LOOKUP(F3,$AY$20:$BA$20,$AY$25:$BA$25)</f>
        <v>18000</v>
      </c>
      <c r="W3" s="2">
        <f>LOOKUP(G3,$AY$20:$BA$20,$AY$26:$BA$26)</f>
        <v>18000</v>
      </c>
      <c r="X3" s="2">
        <f>LOOKUP(H3,$AY$20:$BA$20,$AY$27:$BA$27)</f>
        <v>18000</v>
      </c>
      <c r="Y3" s="2">
        <f>LOOKUP(I3,$AY$20:$BA$20,$AY$28:$BA$28)</f>
        <v>450</v>
      </c>
      <c r="Z3" s="2">
        <f>LOOKUP(J3,$AY$20:$BA$20,$AY$29:$BA$29)</f>
        <v>4500</v>
      </c>
      <c r="AA3" s="2">
        <f>LOOKUP(K3,$AY$20:$BA$20,$AY$30:$BA$30)</f>
        <v>4500</v>
      </c>
      <c r="AB3" s="2">
        <f>LOOKUP(L3,$AY$20:$BA$20,$AY$31:$BA$31)</f>
        <v>5000</v>
      </c>
      <c r="AC3" s="2">
        <f>LOOKUP(M3,$AY$20:$BA$20,$AY$32:$BA$32)</f>
        <v>5000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36.505902664092567</v>
      </c>
      <c r="AF3" s="10">
        <f>S3/(R3+S3)</f>
        <v>0.5</v>
      </c>
      <c r="AG3" s="10">
        <f>(((R3*S3)/(R3+S3)+T3)/AC3/AD3)+Z3</f>
        <v>4500.0432000000001</v>
      </c>
      <c r="AH3" s="10">
        <f>V3+X3*0.5</f>
        <v>27000</v>
      </c>
      <c r="AI3" s="10">
        <f>(R3*S3)*AB3/(R3+S3)</f>
        <v>4500000</v>
      </c>
      <c r="AJ3" s="10">
        <f>W3+X3*0.5</f>
        <v>27000</v>
      </c>
      <c r="AK3" s="10">
        <f>(AH3+AJ3)*(1+AB3)*Y3+AH3*AJ3</f>
        <v>122253300000</v>
      </c>
      <c r="AL3" s="10">
        <f>Y3+0.6</f>
        <v>450.6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</v>
      </c>
      <c r="U4" s="2">
        <f t="shared" ref="U4:U38" si="3">LOOKUP(E4,$AY$20:$BA$20,$AY$24:$BA$24)</f>
        <v>2000</v>
      </c>
      <c r="V4" s="2">
        <f t="shared" ref="V4:V38" si="4">LOOKUP(F4,$AY$20:$BA$20,$AY$25:$BA$25)</f>
        <v>20000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</v>
      </c>
      <c r="Y4" s="2">
        <f t="shared" ref="Y4:Y38" si="7">LOOKUP(I4,$AY$20:$BA$20,$AY$28:$BA$28)</f>
        <v>500</v>
      </c>
      <c r="Z4" s="2">
        <f t="shared" ref="Z4:Z38" si="8">LOOKUP(J4,$AY$20:$BA$20,$AY$29:$BA$29)</f>
        <v>5000</v>
      </c>
      <c r="AA4" s="2">
        <f t="shared" ref="AA4:AA38" si="9">LOOKUP(K4,$AY$20:$BA$20,$AY$30:$BA$30)</f>
        <v>5000</v>
      </c>
      <c r="AB4" s="2">
        <f t="shared" ref="AB4:AB38" si="10">LOOKUP(L4,$AY$20:$BA$20,$AY$31:$BA$31)</f>
        <v>10000</v>
      </c>
      <c r="AC4" s="2">
        <f t="shared" ref="AC4:AC38" si="11">LOOKUP(M4,$AY$20:$BA$20,$AY$32:$BA$32)</f>
        <v>10000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36.289502000280308</v>
      </c>
      <c r="AF4" s="10">
        <f>S4/(R4+S4)</f>
        <v>0.5</v>
      </c>
      <c r="AG4" s="10">
        <f>(((R4*S4)/(R4+S4)+T4)/AC4/AD4)+Z4</f>
        <v>5000.0240000000003</v>
      </c>
      <c r="AH4" s="10">
        <f>V4+X4*0.5</f>
        <v>30000</v>
      </c>
      <c r="AI4" s="10">
        <f>(R4*S4)*AB4/(R4+S4)</f>
        <v>10000000</v>
      </c>
      <c r="AJ4" s="10">
        <f>W4+X4*0.5</f>
        <v>30000</v>
      </c>
      <c r="AK4" s="10">
        <f>(AH4+AJ4)*(1+AB4)*Y4+AH4*AJ4</f>
        <v>300930000000</v>
      </c>
      <c r="AL4" s="10">
        <f>Y4+0.6</f>
        <v>500.6</v>
      </c>
      <c r="AM4" s="12"/>
      <c r="AN4" s="5" t="s">
        <v>49</v>
      </c>
      <c r="AO4" s="20">
        <v>1</v>
      </c>
      <c r="AP4" s="21">
        <f>((SUM(AE3:AE38))^2)/COUNT(AE3:AE38)</f>
        <v>47620.063549703838</v>
      </c>
      <c r="AQ4" s="22">
        <f>AP4/AO4</f>
        <v>47620.063549703838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29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</v>
      </c>
      <c r="T5" s="2">
        <f t="shared" si="2"/>
        <v>2200</v>
      </c>
      <c r="U5" s="2">
        <f t="shared" si="3"/>
        <v>2200</v>
      </c>
      <c r="V5" s="2">
        <f t="shared" si="4"/>
        <v>22000</v>
      </c>
      <c r="W5" s="2">
        <f t="shared" si="5"/>
        <v>22000</v>
      </c>
      <c r="X5" s="2">
        <f t="shared" si="6"/>
        <v>22000</v>
      </c>
      <c r="Y5" s="2">
        <f t="shared" si="7"/>
        <v>550</v>
      </c>
      <c r="Z5" s="2">
        <f t="shared" si="8"/>
        <v>5500</v>
      </c>
      <c r="AA5" s="2">
        <f t="shared" si="9"/>
        <v>5500</v>
      </c>
      <c r="AB5" s="2">
        <f t="shared" si="10"/>
        <v>15000</v>
      </c>
      <c r="AC5" s="2">
        <f t="shared" si="11"/>
        <v>15000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36.065766532623456</v>
      </c>
      <c r="AF5" s="10">
        <f t="shared" ref="AF5:AF38" si="15">S5/(R5+S5)</f>
        <v>0.5</v>
      </c>
      <c r="AG5" s="10">
        <f t="shared" ref="AG5:AG38" si="16">(((R5*S5)/(R5+S5)+T5)/AC5/AD5)+Z5</f>
        <v>5500.0176000000001</v>
      </c>
      <c r="AH5" s="10">
        <f t="shared" ref="AH5:AH38" si="17">V5+X5*0.5</f>
        <v>33000</v>
      </c>
      <c r="AI5" s="10">
        <f t="shared" ref="AI5:AI38" si="18">(R5*S5)*AB5/(R5+S5)</f>
        <v>16500000</v>
      </c>
      <c r="AJ5" s="10">
        <f t="shared" ref="AJ5:AJ38" si="19">W5+X5*0.5</f>
        <v>33000</v>
      </c>
      <c r="AK5" s="10">
        <f t="shared" ref="AK5:AK38" si="20">(AH5+AJ5)*(1+AB5)*Y5+AH5*AJ5</f>
        <v>545625300000</v>
      </c>
      <c r="AL5" s="10">
        <f t="shared" ref="AL5:AL38" si="21">Y5+0.6</f>
        <v>550.6</v>
      </c>
      <c r="AM5" s="12"/>
      <c r="AN5" s="6" t="s">
        <v>50</v>
      </c>
      <c r="AO5" s="23">
        <f>AO6-AO4</f>
        <v>35</v>
      </c>
      <c r="AP5" s="24">
        <f>AP6-AP4</f>
        <v>324.78724645911279</v>
      </c>
      <c r="AQ5" s="25">
        <f>AP5/AO5</f>
        <v>9.2796356131175077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29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</v>
      </c>
      <c r="T6" s="2">
        <f t="shared" si="2"/>
        <v>1800</v>
      </c>
      <c r="U6" s="2">
        <f t="shared" si="3"/>
        <v>1800</v>
      </c>
      <c r="V6" s="2">
        <f t="shared" si="4"/>
        <v>20000</v>
      </c>
      <c r="W6" s="2">
        <f t="shared" si="5"/>
        <v>20000</v>
      </c>
      <c r="X6" s="2">
        <f t="shared" si="6"/>
        <v>20000</v>
      </c>
      <c r="Y6" s="2">
        <f t="shared" si="7"/>
        <v>500</v>
      </c>
      <c r="Z6" s="2">
        <f t="shared" si="8"/>
        <v>5500</v>
      </c>
      <c r="AA6" s="2">
        <f t="shared" si="9"/>
        <v>5500</v>
      </c>
      <c r="AB6" s="2">
        <f t="shared" si="10"/>
        <v>15000</v>
      </c>
      <c r="AC6" s="2">
        <f t="shared" si="11"/>
        <v>15000</v>
      </c>
      <c r="AD6" s="2">
        <f t="shared" si="0"/>
        <v>12.5</v>
      </c>
      <c r="AE6" s="13">
        <f t="shared" si="14"/>
        <v>30.62155162048348</v>
      </c>
      <c r="AF6" s="10">
        <f t="shared" si="15"/>
        <v>0.5</v>
      </c>
      <c r="AG6" s="10">
        <f t="shared" si="16"/>
        <v>5500.0144</v>
      </c>
      <c r="AH6" s="10">
        <f t="shared" si="17"/>
        <v>30000</v>
      </c>
      <c r="AI6" s="10">
        <f t="shared" si="18"/>
        <v>13500000</v>
      </c>
      <c r="AJ6" s="10">
        <f t="shared" si="19"/>
        <v>30000</v>
      </c>
      <c r="AK6" s="10">
        <f t="shared" si="20"/>
        <v>450930000000</v>
      </c>
      <c r="AL6" s="10">
        <f t="shared" si="21"/>
        <v>500.6</v>
      </c>
      <c r="AM6" s="12"/>
      <c r="AN6" s="3" t="s">
        <v>51</v>
      </c>
      <c r="AO6" s="18">
        <v>36</v>
      </c>
      <c r="AP6" s="19">
        <f>SUMSQ(AE3:AE38)</f>
        <v>47944.850796162951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29">
        <f t="shared" si="12"/>
        <v>2000</v>
      </c>
      <c r="AZ6" s="30">
        <f t="shared" si="12"/>
        <v>20000</v>
      </c>
      <c r="BA6" s="30">
        <f t="shared" si="12"/>
        <v>200000</v>
      </c>
      <c r="BC6" s="27">
        <v>4</v>
      </c>
      <c r="BD6" s="27">
        <v>1</v>
      </c>
      <c r="BE6" s="27">
        <v>1</v>
      </c>
      <c r="BF6" s="27">
        <v>1</v>
      </c>
      <c r="BG6" s="27">
        <v>1</v>
      </c>
      <c r="BH6" s="27">
        <v>2</v>
      </c>
      <c r="BI6" s="27">
        <v>2</v>
      </c>
      <c r="BJ6" s="27">
        <v>2</v>
      </c>
      <c r="BK6" s="27">
        <v>2</v>
      </c>
      <c r="BL6" s="27">
        <v>3</v>
      </c>
      <c r="BM6" s="27">
        <v>3</v>
      </c>
      <c r="BN6" s="27">
        <v>3</v>
      </c>
      <c r="BO6" s="27">
        <v>3</v>
      </c>
      <c r="BP6" s="27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</v>
      </c>
      <c r="T7" s="2">
        <f t="shared" si="2"/>
        <v>2000</v>
      </c>
      <c r="U7" s="2">
        <f t="shared" si="3"/>
        <v>2000</v>
      </c>
      <c r="V7" s="2">
        <f t="shared" si="4"/>
        <v>22000</v>
      </c>
      <c r="W7" s="2">
        <f t="shared" si="5"/>
        <v>22000</v>
      </c>
      <c r="X7" s="2">
        <f t="shared" si="6"/>
        <v>22000</v>
      </c>
      <c r="Y7" s="2">
        <f t="shared" si="7"/>
        <v>550</v>
      </c>
      <c r="Z7" s="2">
        <f t="shared" si="8"/>
        <v>4500</v>
      </c>
      <c r="AA7" s="2">
        <f t="shared" si="9"/>
        <v>4500</v>
      </c>
      <c r="AB7" s="2">
        <f t="shared" si="10"/>
        <v>5000</v>
      </c>
      <c r="AC7" s="2">
        <f t="shared" si="11"/>
        <v>5000</v>
      </c>
      <c r="AD7" s="2">
        <f t="shared" si="0"/>
        <v>12.5</v>
      </c>
      <c r="AE7" s="13">
        <f t="shared" si="14"/>
        <v>39.921939629540084</v>
      </c>
      <c r="AF7" s="10">
        <f t="shared" si="15"/>
        <v>0.5</v>
      </c>
      <c r="AG7" s="10">
        <f t="shared" si="16"/>
        <v>4500.0479999999998</v>
      </c>
      <c r="AH7" s="10">
        <f t="shared" si="17"/>
        <v>33000</v>
      </c>
      <c r="AI7" s="10">
        <f t="shared" si="18"/>
        <v>5000000</v>
      </c>
      <c r="AJ7" s="10">
        <f t="shared" si="19"/>
        <v>33000</v>
      </c>
      <c r="AK7" s="10">
        <f t="shared" si="20"/>
        <v>182625300000</v>
      </c>
      <c r="AL7" s="10">
        <f t="shared" si="21"/>
        <v>550.6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29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1">
        <v>2</v>
      </c>
      <c r="BE7" s="1">
        <v>2</v>
      </c>
      <c r="BF7" s="1">
        <v>2</v>
      </c>
      <c r="BG7" s="1">
        <v>2</v>
      </c>
      <c r="BH7" s="1">
        <v>3</v>
      </c>
      <c r="BI7" s="1">
        <v>3</v>
      </c>
      <c r="BJ7" s="1">
        <v>3</v>
      </c>
      <c r="BK7" s="1">
        <v>3</v>
      </c>
      <c r="BL7" s="1">
        <v>1</v>
      </c>
      <c r="BM7" s="1">
        <v>1</v>
      </c>
      <c r="BN7" s="1">
        <v>1</v>
      </c>
      <c r="BO7" s="1">
        <v>1</v>
      </c>
      <c r="BP7" s="1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</v>
      </c>
      <c r="T8" s="2">
        <f t="shared" si="2"/>
        <v>2200</v>
      </c>
      <c r="U8" s="2">
        <f t="shared" si="3"/>
        <v>2200</v>
      </c>
      <c r="V8" s="2">
        <f t="shared" si="4"/>
        <v>18000</v>
      </c>
      <c r="W8" s="2">
        <f t="shared" si="5"/>
        <v>18000</v>
      </c>
      <c r="X8" s="2">
        <f t="shared" si="6"/>
        <v>18000</v>
      </c>
      <c r="Y8" s="2">
        <f t="shared" si="7"/>
        <v>450</v>
      </c>
      <c r="Z8" s="2">
        <f t="shared" si="8"/>
        <v>5000</v>
      </c>
      <c r="AA8" s="2">
        <f t="shared" si="9"/>
        <v>5000</v>
      </c>
      <c r="AB8" s="2">
        <f t="shared" si="10"/>
        <v>10000</v>
      </c>
      <c r="AC8" s="2">
        <f t="shared" si="11"/>
        <v>10000</v>
      </c>
      <c r="AD8" s="2">
        <f t="shared" si="0"/>
        <v>12.5</v>
      </c>
      <c r="AE8" s="13">
        <f t="shared" si="14"/>
        <v>39.046322465494129</v>
      </c>
      <c r="AF8" s="10">
        <f t="shared" si="15"/>
        <v>0.5</v>
      </c>
      <c r="AG8" s="10">
        <f t="shared" si="16"/>
        <v>5000.0263999999997</v>
      </c>
      <c r="AH8" s="10">
        <f t="shared" si="17"/>
        <v>27000</v>
      </c>
      <c r="AI8" s="10">
        <f t="shared" si="18"/>
        <v>11000000</v>
      </c>
      <c r="AJ8" s="10">
        <f t="shared" si="19"/>
        <v>27000</v>
      </c>
      <c r="AK8" s="10">
        <f t="shared" si="20"/>
        <v>243753300000</v>
      </c>
      <c r="AL8" s="10">
        <f t="shared" si="21"/>
        <v>450.6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29">
        <f t="shared" si="12"/>
        <v>20000</v>
      </c>
      <c r="BA8" s="30">
        <f t="shared" si="12"/>
        <v>200000</v>
      </c>
      <c r="BC8" s="8">
        <v>6</v>
      </c>
      <c r="BD8" s="1">
        <v>3</v>
      </c>
      <c r="BE8" s="1">
        <v>3</v>
      </c>
      <c r="BF8" s="1">
        <v>3</v>
      </c>
      <c r="BG8" s="1">
        <v>3</v>
      </c>
      <c r="BH8" s="1">
        <v>1</v>
      </c>
      <c r="BI8" s="1">
        <v>1</v>
      </c>
      <c r="BJ8" s="1">
        <v>1</v>
      </c>
      <c r="BK8" s="1">
        <v>1</v>
      </c>
      <c r="BL8" s="1">
        <v>2</v>
      </c>
      <c r="BM8" s="1">
        <v>2</v>
      </c>
      <c r="BN8" s="1">
        <v>2</v>
      </c>
      <c r="BO8" s="1">
        <v>2</v>
      </c>
      <c r="BP8" s="1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</v>
      </c>
      <c r="T9" s="2">
        <f t="shared" si="2"/>
        <v>2000</v>
      </c>
      <c r="U9" s="2">
        <f t="shared" si="3"/>
        <v>2200</v>
      </c>
      <c r="V9" s="2">
        <f t="shared" si="4"/>
        <v>18000</v>
      </c>
      <c r="W9" s="2">
        <f t="shared" si="5"/>
        <v>20000</v>
      </c>
      <c r="X9" s="2">
        <f t="shared" si="6"/>
        <v>22000</v>
      </c>
      <c r="Y9" s="2">
        <f t="shared" si="7"/>
        <v>550</v>
      </c>
      <c r="Z9" s="2">
        <f t="shared" si="8"/>
        <v>4500</v>
      </c>
      <c r="AA9" s="2">
        <f t="shared" si="9"/>
        <v>5000</v>
      </c>
      <c r="AB9" s="2">
        <f t="shared" si="10"/>
        <v>10000</v>
      </c>
      <c r="AC9" s="2">
        <f t="shared" si="11"/>
        <v>15000</v>
      </c>
      <c r="AD9" s="2">
        <f t="shared" si="0"/>
        <v>12.5</v>
      </c>
      <c r="AE9" s="13">
        <f t="shared" si="14"/>
        <v>36.45866775760615</v>
      </c>
      <c r="AF9" s="10">
        <f t="shared" si="15"/>
        <v>0.5</v>
      </c>
      <c r="AG9" s="10">
        <f t="shared" si="16"/>
        <v>4500.0154666666667</v>
      </c>
      <c r="AH9" s="10">
        <f t="shared" si="17"/>
        <v>29000</v>
      </c>
      <c r="AI9" s="10">
        <f t="shared" si="18"/>
        <v>9000000</v>
      </c>
      <c r="AJ9" s="10">
        <f t="shared" si="19"/>
        <v>31000</v>
      </c>
      <c r="AK9" s="10">
        <f t="shared" si="20"/>
        <v>330932000000</v>
      </c>
      <c r="AL9" s="10">
        <f t="shared" si="21"/>
        <v>550.6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29">
        <f t="shared" si="12"/>
        <v>20000</v>
      </c>
      <c r="BA9" s="30">
        <f t="shared" si="12"/>
        <v>200000</v>
      </c>
      <c r="BC9" s="8">
        <v>7</v>
      </c>
      <c r="BD9" s="1">
        <v>1</v>
      </c>
      <c r="BE9" s="1">
        <v>1</v>
      </c>
      <c r="BF9" s="1">
        <v>2</v>
      </c>
      <c r="BG9" s="1">
        <v>3</v>
      </c>
      <c r="BH9" s="1">
        <v>1</v>
      </c>
      <c r="BI9" s="1">
        <v>2</v>
      </c>
      <c r="BJ9" s="1">
        <v>3</v>
      </c>
      <c r="BK9" s="1">
        <v>3</v>
      </c>
      <c r="BL9" s="1">
        <v>1</v>
      </c>
      <c r="BM9" s="1">
        <v>2</v>
      </c>
      <c r="BN9" s="1">
        <v>2</v>
      </c>
      <c r="BO9" s="1">
        <v>3</v>
      </c>
      <c r="BP9" s="1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</v>
      </c>
      <c r="T10" s="2">
        <f t="shared" si="2"/>
        <v>2200</v>
      </c>
      <c r="U10" s="2">
        <f t="shared" si="3"/>
        <v>1800</v>
      </c>
      <c r="V10" s="2">
        <f t="shared" si="4"/>
        <v>20000</v>
      </c>
      <c r="W10" s="2">
        <f t="shared" si="5"/>
        <v>22000</v>
      </c>
      <c r="X10" s="2">
        <f t="shared" si="6"/>
        <v>18000</v>
      </c>
      <c r="Y10" s="2">
        <f t="shared" si="7"/>
        <v>450</v>
      </c>
      <c r="Z10" s="2">
        <f t="shared" si="8"/>
        <v>5000</v>
      </c>
      <c r="AA10" s="2">
        <f t="shared" si="9"/>
        <v>5500</v>
      </c>
      <c r="AB10" s="2">
        <f t="shared" si="10"/>
        <v>15000</v>
      </c>
      <c r="AC10" s="2">
        <f t="shared" si="11"/>
        <v>5000</v>
      </c>
      <c r="AD10" s="2">
        <f t="shared" si="0"/>
        <v>12.5</v>
      </c>
      <c r="AE10" s="13">
        <f t="shared" si="14"/>
        <v>35.888226791010567</v>
      </c>
      <c r="AF10" s="10">
        <f t="shared" si="15"/>
        <v>0.5</v>
      </c>
      <c r="AG10" s="10">
        <f t="shared" si="16"/>
        <v>5000.0511999999999</v>
      </c>
      <c r="AH10" s="10">
        <f t="shared" si="17"/>
        <v>29000</v>
      </c>
      <c r="AI10" s="10">
        <f t="shared" si="18"/>
        <v>15000000</v>
      </c>
      <c r="AJ10" s="10">
        <f t="shared" si="19"/>
        <v>31000</v>
      </c>
      <c r="AK10" s="10">
        <f t="shared" si="20"/>
        <v>405926000000</v>
      </c>
      <c r="AL10" s="10">
        <f t="shared" si="21"/>
        <v>450.6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29">
        <f t="shared" si="12"/>
        <v>20000</v>
      </c>
      <c r="BA10" s="30">
        <f t="shared" si="12"/>
        <v>200000</v>
      </c>
      <c r="BC10" s="8">
        <v>8</v>
      </c>
      <c r="BD10" s="1">
        <v>2</v>
      </c>
      <c r="BE10" s="1">
        <v>2</v>
      </c>
      <c r="BF10" s="1">
        <v>3</v>
      </c>
      <c r="BG10" s="1">
        <v>1</v>
      </c>
      <c r="BH10" s="1">
        <v>2</v>
      </c>
      <c r="BI10" s="1">
        <v>3</v>
      </c>
      <c r="BJ10" s="1">
        <v>1</v>
      </c>
      <c r="BK10" s="1">
        <v>1</v>
      </c>
      <c r="BL10" s="1">
        <v>2</v>
      </c>
      <c r="BM10" s="1">
        <v>3</v>
      </c>
      <c r="BN10" s="1">
        <v>3</v>
      </c>
      <c r="BO10" s="1">
        <v>1</v>
      </c>
      <c r="BP10" s="1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</v>
      </c>
      <c r="T11" s="2">
        <f t="shared" si="2"/>
        <v>1800</v>
      </c>
      <c r="U11" s="2">
        <f t="shared" si="3"/>
        <v>2000</v>
      </c>
      <c r="V11" s="2">
        <f t="shared" si="4"/>
        <v>22000</v>
      </c>
      <c r="W11" s="2">
        <f t="shared" si="5"/>
        <v>18000</v>
      </c>
      <c r="X11" s="2">
        <f t="shared" si="6"/>
        <v>20000</v>
      </c>
      <c r="Y11" s="2">
        <f t="shared" si="7"/>
        <v>500</v>
      </c>
      <c r="Z11" s="2">
        <f t="shared" si="8"/>
        <v>5500</v>
      </c>
      <c r="AA11" s="2">
        <f t="shared" si="9"/>
        <v>4500</v>
      </c>
      <c r="AB11" s="2">
        <f t="shared" si="10"/>
        <v>5000</v>
      </c>
      <c r="AC11" s="2">
        <f t="shared" si="11"/>
        <v>10000</v>
      </c>
      <c r="AD11" s="2">
        <f t="shared" si="0"/>
        <v>12.5</v>
      </c>
      <c r="AE11" s="13">
        <f t="shared" si="14"/>
        <v>36.519899766610308</v>
      </c>
      <c r="AF11" s="10">
        <f t="shared" si="15"/>
        <v>0.5</v>
      </c>
      <c r="AG11" s="10">
        <f t="shared" si="16"/>
        <v>5500.0231999999996</v>
      </c>
      <c r="AH11" s="10">
        <f t="shared" si="17"/>
        <v>32000</v>
      </c>
      <c r="AI11" s="10">
        <f t="shared" si="18"/>
        <v>5500000</v>
      </c>
      <c r="AJ11" s="10">
        <f t="shared" si="19"/>
        <v>28000</v>
      </c>
      <c r="AK11" s="10">
        <f t="shared" si="20"/>
        <v>150926000000</v>
      </c>
      <c r="AL11" s="10">
        <f t="shared" si="21"/>
        <v>500.6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29">
        <f t="shared" si="12"/>
        <v>500</v>
      </c>
      <c r="BA11" s="30">
        <f t="shared" si="12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</v>
      </c>
      <c r="T12" s="2">
        <f t="shared" si="2"/>
        <v>2200</v>
      </c>
      <c r="U12" s="2">
        <f t="shared" si="3"/>
        <v>2000</v>
      </c>
      <c r="V12" s="2">
        <f t="shared" si="4"/>
        <v>18000</v>
      </c>
      <c r="W12" s="2">
        <f t="shared" si="5"/>
        <v>22000</v>
      </c>
      <c r="X12" s="2">
        <f t="shared" si="6"/>
        <v>20000</v>
      </c>
      <c r="Y12" s="2">
        <f t="shared" si="7"/>
        <v>550</v>
      </c>
      <c r="Z12" s="2">
        <f t="shared" si="8"/>
        <v>5000</v>
      </c>
      <c r="AA12" s="2">
        <f t="shared" si="9"/>
        <v>4500</v>
      </c>
      <c r="AB12" s="2">
        <f t="shared" si="10"/>
        <v>15000</v>
      </c>
      <c r="AC12" s="2">
        <f t="shared" si="11"/>
        <v>10000</v>
      </c>
      <c r="AD12" s="2">
        <f t="shared" si="0"/>
        <v>12.5</v>
      </c>
      <c r="AE12" s="13">
        <f t="shared" si="14"/>
        <v>33.770260927239555</v>
      </c>
      <c r="AF12" s="10">
        <f t="shared" si="15"/>
        <v>0.5</v>
      </c>
      <c r="AG12" s="10">
        <f t="shared" si="16"/>
        <v>5000.0248000000001</v>
      </c>
      <c r="AH12" s="10">
        <f t="shared" si="17"/>
        <v>28000</v>
      </c>
      <c r="AI12" s="10">
        <f t="shared" si="18"/>
        <v>13500000</v>
      </c>
      <c r="AJ12" s="10">
        <f t="shared" si="19"/>
        <v>32000</v>
      </c>
      <c r="AK12" s="10">
        <f t="shared" si="20"/>
        <v>495929000000</v>
      </c>
      <c r="AL12" s="10">
        <f t="shared" si="21"/>
        <v>550.6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29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</v>
      </c>
      <c r="T13" s="2">
        <f t="shared" si="2"/>
        <v>1800</v>
      </c>
      <c r="U13" s="2">
        <f t="shared" si="3"/>
        <v>2200</v>
      </c>
      <c r="V13" s="2">
        <f t="shared" si="4"/>
        <v>20000</v>
      </c>
      <c r="W13" s="2">
        <f t="shared" si="5"/>
        <v>18000</v>
      </c>
      <c r="X13" s="2">
        <f t="shared" si="6"/>
        <v>22000</v>
      </c>
      <c r="Y13" s="2">
        <f t="shared" si="7"/>
        <v>450</v>
      </c>
      <c r="Z13" s="2">
        <f t="shared" si="8"/>
        <v>5500</v>
      </c>
      <c r="AA13" s="2">
        <f t="shared" si="9"/>
        <v>5000</v>
      </c>
      <c r="AB13" s="2">
        <f t="shared" si="10"/>
        <v>5000</v>
      </c>
      <c r="AC13" s="2">
        <f t="shared" si="11"/>
        <v>15000</v>
      </c>
      <c r="AD13" s="2">
        <f t="shared" si="0"/>
        <v>12.5</v>
      </c>
      <c r="AE13" s="13">
        <f t="shared" si="14"/>
        <v>33.389756967460244</v>
      </c>
      <c r="AF13" s="10">
        <f t="shared" si="15"/>
        <v>0.5</v>
      </c>
      <c r="AG13" s="10">
        <f t="shared" si="16"/>
        <v>5500.0149333333329</v>
      </c>
      <c r="AH13" s="10">
        <f t="shared" si="17"/>
        <v>31000</v>
      </c>
      <c r="AI13" s="10">
        <f t="shared" si="18"/>
        <v>5000000</v>
      </c>
      <c r="AJ13" s="10">
        <f t="shared" si="19"/>
        <v>29000</v>
      </c>
      <c r="AK13" s="10">
        <f t="shared" si="20"/>
        <v>135926000000</v>
      </c>
      <c r="AL13" s="10">
        <f t="shared" si="21"/>
        <v>450.6</v>
      </c>
      <c r="AM13" s="12"/>
      <c r="AN13" s="26" t="s">
        <v>53</v>
      </c>
      <c r="AO13" s="12">
        <f>10*LOG((AP4-AQ5)/AO6/AQ5)</f>
        <v>21.538719084961574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29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</v>
      </c>
      <c r="T14" s="2">
        <f t="shared" si="2"/>
        <v>2000</v>
      </c>
      <c r="U14" s="2">
        <f t="shared" si="3"/>
        <v>1800</v>
      </c>
      <c r="V14" s="2">
        <f t="shared" si="4"/>
        <v>22000</v>
      </c>
      <c r="W14" s="2">
        <f t="shared" si="5"/>
        <v>20000</v>
      </c>
      <c r="X14" s="2">
        <f t="shared" si="6"/>
        <v>18000</v>
      </c>
      <c r="Y14" s="2">
        <f t="shared" si="7"/>
        <v>500</v>
      </c>
      <c r="Z14" s="2">
        <f t="shared" si="8"/>
        <v>4500</v>
      </c>
      <c r="AA14" s="2">
        <f t="shared" si="9"/>
        <v>5500</v>
      </c>
      <c r="AB14" s="2">
        <f t="shared" si="10"/>
        <v>10000</v>
      </c>
      <c r="AC14" s="2">
        <f t="shared" si="11"/>
        <v>5000</v>
      </c>
      <c r="AD14" s="2">
        <f t="shared" si="0"/>
        <v>12.5</v>
      </c>
      <c r="AE14" s="13">
        <f t="shared" si="14"/>
        <v>42.581513579914564</v>
      </c>
      <c r="AF14" s="10">
        <f t="shared" si="15"/>
        <v>0.5</v>
      </c>
      <c r="AG14" s="10">
        <f t="shared" si="16"/>
        <v>4500.0496000000003</v>
      </c>
      <c r="AH14" s="10">
        <f t="shared" si="17"/>
        <v>31000</v>
      </c>
      <c r="AI14" s="10">
        <f t="shared" si="18"/>
        <v>11000000</v>
      </c>
      <c r="AJ14" s="10">
        <f t="shared" si="19"/>
        <v>29000</v>
      </c>
      <c r="AK14" s="10">
        <f t="shared" si="20"/>
        <v>300929000000</v>
      </c>
      <c r="AL14" s="10">
        <f t="shared" si="21"/>
        <v>500.6</v>
      </c>
      <c r="AM14" s="12"/>
      <c r="AN14" s="26" t="s">
        <v>54</v>
      </c>
      <c r="AO14" s="12">
        <f>10*LOG((AP4-AQ5)/AO6)</f>
        <v>31.214028314478472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29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</v>
      </c>
      <c r="T15" s="2">
        <f t="shared" si="2"/>
        <v>2200</v>
      </c>
      <c r="U15" s="2">
        <f t="shared" si="3"/>
        <v>1800</v>
      </c>
      <c r="V15" s="2">
        <f t="shared" si="4"/>
        <v>22000</v>
      </c>
      <c r="W15" s="2">
        <f t="shared" si="5"/>
        <v>20000</v>
      </c>
      <c r="X15" s="2">
        <f t="shared" si="6"/>
        <v>18000</v>
      </c>
      <c r="Y15" s="2">
        <f t="shared" si="7"/>
        <v>550</v>
      </c>
      <c r="Z15" s="2">
        <f t="shared" si="8"/>
        <v>5500</v>
      </c>
      <c r="AA15" s="2">
        <f t="shared" si="9"/>
        <v>5000</v>
      </c>
      <c r="AB15" s="2">
        <f t="shared" si="10"/>
        <v>5000</v>
      </c>
      <c r="AC15" s="2">
        <f t="shared" si="11"/>
        <v>10000</v>
      </c>
      <c r="AD15" s="2">
        <f t="shared" si="0"/>
        <v>25</v>
      </c>
      <c r="AE15" s="13">
        <f t="shared" si="14"/>
        <v>32.282335217767084</v>
      </c>
      <c r="AF15" s="10">
        <f t="shared" si="15"/>
        <v>0.52631578947368418</v>
      </c>
      <c r="AG15" s="10">
        <f t="shared" si="16"/>
        <v>5500.0125894736839</v>
      </c>
      <c r="AH15" s="10">
        <f t="shared" si="17"/>
        <v>31000</v>
      </c>
      <c r="AI15" s="10">
        <f t="shared" si="18"/>
        <v>4736842.1052631577</v>
      </c>
      <c r="AJ15" s="10">
        <f t="shared" si="19"/>
        <v>29000</v>
      </c>
      <c r="AK15" s="10">
        <f t="shared" si="20"/>
        <v>165932000000</v>
      </c>
      <c r="AL15" s="10">
        <f t="shared" si="21"/>
        <v>550.6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29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</v>
      </c>
      <c r="T16" s="2">
        <f t="shared" si="2"/>
        <v>1800</v>
      </c>
      <c r="U16" s="2">
        <f t="shared" si="3"/>
        <v>2000</v>
      </c>
      <c r="V16" s="2">
        <f t="shared" si="4"/>
        <v>18000</v>
      </c>
      <c r="W16" s="2">
        <f t="shared" si="5"/>
        <v>22000</v>
      </c>
      <c r="X16" s="2">
        <f t="shared" si="6"/>
        <v>20000</v>
      </c>
      <c r="Y16" s="2">
        <f t="shared" si="7"/>
        <v>450</v>
      </c>
      <c r="Z16" s="2">
        <f t="shared" si="8"/>
        <v>4500</v>
      </c>
      <c r="AA16" s="2">
        <f t="shared" si="9"/>
        <v>5500</v>
      </c>
      <c r="AB16" s="2">
        <f t="shared" si="10"/>
        <v>10000</v>
      </c>
      <c r="AC16" s="2">
        <f t="shared" si="11"/>
        <v>15000</v>
      </c>
      <c r="AD16" s="2">
        <f t="shared" si="0"/>
        <v>25</v>
      </c>
      <c r="AE16" s="13">
        <f t="shared" si="14"/>
        <v>40.696967094112452</v>
      </c>
      <c r="AF16" s="10">
        <f t="shared" si="15"/>
        <v>0.52380952380952384</v>
      </c>
      <c r="AG16" s="10">
        <f t="shared" si="16"/>
        <v>4500.0075936507938</v>
      </c>
      <c r="AH16" s="10">
        <f t="shared" si="17"/>
        <v>28000</v>
      </c>
      <c r="AI16" s="10">
        <f t="shared" si="18"/>
        <v>10476190.476190476</v>
      </c>
      <c r="AJ16" s="10">
        <f t="shared" si="19"/>
        <v>32000</v>
      </c>
      <c r="AK16" s="10">
        <f t="shared" si="20"/>
        <v>270923000000</v>
      </c>
      <c r="AL16" s="10">
        <f t="shared" si="21"/>
        <v>450.6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29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</v>
      </c>
      <c r="T17" s="2">
        <f t="shared" si="2"/>
        <v>2000</v>
      </c>
      <c r="U17" s="2">
        <f t="shared" si="3"/>
        <v>2200</v>
      </c>
      <c r="V17" s="2">
        <f t="shared" si="4"/>
        <v>20000</v>
      </c>
      <c r="W17" s="2">
        <f t="shared" si="5"/>
        <v>18000</v>
      </c>
      <c r="X17" s="2">
        <f t="shared" si="6"/>
        <v>22000</v>
      </c>
      <c r="Y17" s="2">
        <f t="shared" si="7"/>
        <v>500</v>
      </c>
      <c r="Z17" s="2">
        <f t="shared" si="8"/>
        <v>5000</v>
      </c>
      <c r="AA17" s="2">
        <f t="shared" si="9"/>
        <v>4500</v>
      </c>
      <c r="AB17" s="2">
        <f t="shared" si="10"/>
        <v>15000</v>
      </c>
      <c r="AC17" s="2">
        <f t="shared" si="11"/>
        <v>5000</v>
      </c>
      <c r="AD17" s="2">
        <f t="shared" si="0"/>
        <v>25</v>
      </c>
      <c r="AE17" s="13">
        <f t="shared" si="14"/>
        <v>36.190027178372674</v>
      </c>
      <c r="AF17" s="10">
        <f t="shared" si="15"/>
        <v>0.45</v>
      </c>
      <c r="AG17" s="10">
        <f t="shared" si="16"/>
        <v>5000.0239199999996</v>
      </c>
      <c r="AH17" s="10">
        <f t="shared" si="17"/>
        <v>31000</v>
      </c>
      <c r="AI17" s="10">
        <f t="shared" si="18"/>
        <v>14850000</v>
      </c>
      <c r="AJ17" s="10">
        <f t="shared" si="19"/>
        <v>29000</v>
      </c>
      <c r="AK17" s="10">
        <f t="shared" si="20"/>
        <v>450929000000</v>
      </c>
      <c r="AL17" s="10">
        <f t="shared" si="21"/>
        <v>500.6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</v>
      </c>
      <c r="T18" s="2">
        <f t="shared" si="2"/>
        <v>2200</v>
      </c>
      <c r="U18" s="2">
        <f t="shared" si="3"/>
        <v>2000</v>
      </c>
      <c r="V18" s="2">
        <f t="shared" si="4"/>
        <v>18000</v>
      </c>
      <c r="W18" s="2">
        <f t="shared" si="5"/>
        <v>18000</v>
      </c>
      <c r="X18" s="2">
        <f t="shared" si="6"/>
        <v>22000</v>
      </c>
      <c r="Y18" s="2">
        <f t="shared" si="7"/>
        <v>500</v>
      </c>
      <c r="Z18" s="2">
        <f t="shared" si="8"/>
        <v>5500</v>
      </c>
      <c r="AA18" s="2">
        <f t="shared" si="9"/>
        <v>5500</v>
      </c>
      <c r="AB18" s="2">
        <f t="shared" si="10"/>
        <v>10000</v>
      </c>
      <c r="AC18" s="2">
        <f t="shared" si="11"/>
        <v>5000</v>
      </c>
      <c r="AD18" s="2">
        <f t="shared" si="0"/>
        <v>25</v>
      </c>
      <c r="AE18" s="13">
        <f t="shared" si="14"/>
        <v>31.9676829117859</v>
      </c>
      <c r="AF18" s="10">
        <f t="shared" si="15"/>
        <v>0.52631578947368418</v>
      </c>
      <c r="AG18" s="10">
        <f t="shared" si="16"/>
        <v>5500.0251789473687</v>
      </c>
      <c r="AH18" s="10">
        <f t="shared" si="17"/>
        <v>29000</v>
      </c>
      <c r="AI18" s="10">
        <f t="shared" si="18"/>
        <v>9473684.2105263155</v>
      </c>
      <c r="AJ18" s="10">
        <f t="shared" si="19"/>
        <v>29000</v>
      </c>
      <c r="AK18" s="10">
        <f t="shared" si="20"/>
        <v>290870000000</v>
      </c>
      <c r="AL18" s="10">
        <f t="shared" si="21"/>
        <v>500.6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</v>
      </c>
      <c r="T19" s="2">
        <f t="shared" si="2"/>
        <v>1800</v>
      </c>
      <c r="U19" s="2">
        <f t="shared" si="3"/>
        <v>2200</v>
      </c>
      <c r="V19" s="2">
        <f t="shared" si="4"/>
        <v>20000</v>
      </c>
      <c r="W19" s="2">
        <f t="shared" si="5"/>
        <v>20000</v>
      </c>
      <c r="X19" s="2">
        <f t="shared" si="6"/>
        <v>18000</v>
      </c>
      <c r="Y19" s="2">
        <f t="shared" si="7"/>
        <v>550</v>
      </c>
      <c r="Z19" s="2">
        <f t="shared" si="8"/>
        <v>4500</v>
      </c>
      <c r="AA19" s="2">
        <f t="shared" si="9"/>
        <v>4500</v>
      </c>
      <c r="AB19" s="2">
        <f t="shared" si="10"/>
        <v>15000</v>
      </c>
      <c r="AC19" s="2">
        <f t="shared" si="11"/>
        <v>10000</v>
      </c>
      <c r="AD19" s="2">
        <f t="shared" si="0"/>
        <v>25</v>
      </c>
      <c r="AE19" s="13">
        <f t="shared" si="14"/>
        <v>41.691849491277928</v>
      </c>
      <c r="AF19" s="10">
        <f t="shared" si="15"/>
        <v>0.52380952380952384</v>
      </c>
      <c r="AG19" s="10">
        <f t="shared" si="16"/>
        <v>4500.0113904761902</v>
      </c>
      <c r="AH19" s="10">
        <f t="shared" si="17"/>
        <v>29000</v>
      </c>
      <c r="AI19" s="10">
        <f t="shared" si="18"/>
        <v>15714285.714285715</v>
      </c>
      <c r="AJ19" s="10">
        <f t="shared" si="19"/>
        <v>29000</v>
      </c>
      <c r="AK19" s="10">
        <f t="shared" si="20"/>
        <v>479372900000</v>
      </c>
      <c r="AL19" s="10">
        <f t="shared" si="21"/>
        <v>550.6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</v>
      </c>
      <c r="T20" s="2">
        <f t="shared" si="2"/>
        <v>2000</v>
      </c>
      <c r="U20" s="2">
        <f t="shared" si="3"/>
        <v>1800</v>
      </c>
      <c r="V20" s="2">
        <f t="shared" si="4"/>
        <v>22000</v>
      </c>
      <c r="W20" s="2">
        <f t="shared" si="5"/>
        <v>22000</v>
      </c>
      <c r="X20" s="2">
        <f t="shared" si="6"/>
        <v>20000</v>
      </c>
      <c r="Y20" s="2">
        <f t="shared" si="7"/>
        <v>450</v>
      </c>
      <c r="Z20" s="2">
        <f t="shared" si="8"/>
        <v>5000</v>
      </c>
      <c r="AA20" s="2">
        <f t="shared" si="9"/>
        <v>5000</v>
      </c>
      <c r="AB20" s="2">
        <f t="shared" si="10"/>
        <v>5000</v>
      </c>
      <c r="AC20" s="2">
        <f t="shared" si="11"/>
        <v>15000</v>
      </c>
      <c r="AD20" s="2">
        <f t="shared" si="0"/>
        <v>25</v>
      </c>
      <c r="AE20" s="13">
        <f t="shared" si="14"/>
        <v>35.563423535864764</v>
      </c>
      <c r="AF20" s="10">
        <f t="shared" si="15"/>
        <v>0.45</v>
      </c>
      <c r="AG20" s="10">
        <f t="shared" si="16"/>
        <v>5000.0079733333332</v>
      </c>
      <c r="AH20" s="10">
        <f t="shared" si="17"/>
        <v>32000</v>
      </c>
      <c r="AI20" s="10">
        <f t="shared" si="18"/>
        <v>4950000</v>
      </c>
      <c r="AJ20" s="10">
        <f t="shared" si="19"/>
        <v>32000</v>
      </c>
      <c r="AK20" s="10">
        <f t="shared" si="20"/>
        <v>145052800000</v>
      </c>
      <c r="AL20" s="10">
        <f t="shared" si="21"/>
        <v>450.6</v>
      </c>
      <c r="AM20" s="12"/>
      <c r="AN20" s="12"/>
      <c r="AO20" s="12"/>
      <c r="AP20" s="12"/>
      <c r="AQ20" s="12"/>
      <c r="AR20" s="10"/>
      <c r="AT20" s="1" t="s">
        <v>27</v>
      </c>
      <c r="AU20" s="4">
        <v>4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</v>
      </c>
      <c r="T21" s="2">
        <f t="shared" si="2"/>
        <v>1800</v>
      </c>
      <c r="U21" s="2">
        <f t="shared" si="3"/>
        <v>2200</v>
      </c>
      <c r="V21" s="2">
        <f t="shared" si="4"/>
        <v>22000</v>
      </c>
      <c r="W21" s="2">
        <f t="shared" si="5"/>
        <v>22000</v>
      </c>
      <c r="X21" s="2">
        <f t="shared" si="6"/>
        <v>18000</v>
      </c>
      <c r="Y21" s="2">
        <f t="shared" si="7"/>
        <v>500</v>
      </c>
      <c r="Z21" s="2">
        <f t="shared" si="8"/>
        <v>5000</v>
      </c>
      <c r="AA21" s="2">
        <f t="shared" si="9"/>
        <v>4500</v>
      </c>
      <c r="AB21" s="2">
        <f t="shared" si="10"/>
        <v>10000</v>
      </c>
      <c r="AC21" s="2">
        <f t="shared" si="11"/>
        <v>15000</v>
      </c>
      <c r="AD21" s="2">
        <f t="shared" si="0"/>
        <v>25</v>
      </c>
      <c r="AE21" s="13">
        <f t="shared" si="14"/>
        <v>35.193550598393671</v>
      </c>
      <c r="AF21" s="10">
        <f t="shared" si="15"/>
        <v>0.52631578947368418</v>
      </c>
      <c r="AG21" s="10">
        <f t="shared" si="16"/>
        <v>5000.0073263157892</v>
      </c>
      <c r="AH21" s="10">
        <f t="shared" si="17"/>
        <v>31000</v>
      </c>
      <c r="AI21" s="10">
        <f t="shared" si="18"/>
        <v>9473684.2105263155</v>
      </c>
      <c r="AJ21" s="10">
        <f t="shared" si="19"/>
        <v>31000</v>
      </c>
      <c r="AK21" s="10">
        <f t="shared" si="20"/>
        <v>310992000000</v>
      </c>
      <c r="AL21" s="10">
        <f t="shared" si="21"/>
        <v>500.6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LOOKUP(BD6,$AY$3:$BA$3,AY4:BA4)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</v>
      </c>
      <c r="T22" s="2">
        <f t="shared" si="2"/>
        <v>2000</v>
      </c>
      <c r="U22" s="2">
        <f t="shared" si="3"/>
        <v>1800</v>
      </c>
      <c r="V22" s="2">
        <f t="shared" si="4"/>
        <v>18000</v>
      </c>
      <c r="W22" s="2">
        <f t="shared" si="5"/>
        <v>18000</v>
      </c>
      <c r="X22" s="2">
        <f t="shared" si="6"/>
        <v>20000</v>
      </c>
      <c r="Y22" s="2">
        <f t="shared" si="7"/>
        <v>550</v>
      </c>
      <c r="Z22" s="2">
        <f t="shared" si="8"/>
        <v>5500</v>
      </c>
      <c r="AA22" s="2">
        <f t="shared" si="9"/>
        <v>5000</v>
      </c>
      <c r="AB22" s="2">
        <f t="shared" si="10"/>
        <v>15000</v>
      </c>
      <c r="AC22" s="2">
        <f t="shared" si="11"/>
        <v>5000</v>
      </c>
      <c r="AD22" s="2">
        <f t="shared" si="0"/>
        <v>25</v>
      </c>
      <c r="AE22" s="13">
        <f t="shared" si="14"/>
        <v>35.033186368304193</v>
      </c>
      <c r="AF22" s="10">
        <f t="shared" si="15"/>
        <v>0.52380952380952384</v>
      </c>
      <c r="AG22" s="10">
        <f t="shared" si="16"/>
        <v>5500.0243809523809</v>
      </c>
      <c r="AH22" s="10">
        <f t="shared" si="17"/>
        <v>28000</v>
      </c>
      <c r="AI22" s="10">
        <f t="shared" si="18"/>
        <v>15714285.714285715</v>
      </c>
      <c r="AJ22" s="10">
        <f t="shared" si="19"/>
        <v>28000</v>
      </c>
      <c r="AK22" s="10">
        <f t="shared" si="20"/>
        <v>462814800000</v>
      </c>
      <c r="AL22" s="10">
        <f t="shared" si="21"/>
        <v>550.6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LOOKUP(BE6,$AY$3:$BA$3,AY5:BA5)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</v>
      </c>
      <c r="T23" s="2">
        <f t="shared" si="2"/>
        <v>2200</v>
      </c>
      <c r="U23" s="2">
        <f t="shared" si="3"/>
        <v>2000</v>
      </c>
      <c r="V23" s="2">
        <f t="shared" si="4"/>
        <v>20000</v>
      </c>
      <c r="W23" s="2">
        <f t="shared" si="5"/>
        <v>20000</v>
      </c>
      <c r="X23" s="2">
        <f t="shared" si="6"/>
        <v>22000</v>
      </c>
      <c r="Y23" s="2">
        <f t="shared" si="7"/>
        <v>450</v>
      </c>
      <c r="Z23" s="2">
        <f t="shared" si="8"/>
        <v>4500</v>
      </c>
      <c r="AA23" s="2">
        <f t="shared" si="9"/>
        <v>5500</v>
      </c>
      <c r="AB23" s="2">
        <f t="shared" si="10"/>
        <v>5000</v>
      </c>
      <c r="AC23" s="2">
        <f t="shared" si="11"/>
        <v>10000</v>
      </c>
      <c r="AD23" s="2">
        <f t="shared" si="0"/>
        <v>25</v>
      </c>
      <c r="AE23" s="13">
        <f t="shared" si="14"/>
        <v>38.530160883241628</v>
      </c>
      <c r="AF23" s="10">
        <f t="shared" si="15"/>
        <v>0.45</v>
      </c>
      <c r="AG23" s="10">
        <f t="shared" si="16"/>
        <v>4500.0127599999996</v>
      </c>
      <c r="AH23" s="10">
        <f t="shared" si="17"/>
        <v>31000</v>
      </c>
      <c r="AI23" s="10">
        <f t="shared" si="18"/>
        <v>4950000</v>
      </c>
      <c r="AJ23" s="10">
        <f t="shared" si="19"/>
        <v>31000</v>
      </c>
      <c r="AK23" s="10">
        <f t="shared" si="20"/>
        <v>140488900000</v>
      </c>
      <c r="AL23" s="10">
        <f t="shared" si="21"/>
        <v>450.6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LOOKUP(BF6,$AY$3:$BA$3,AY6:BA6)</f>
        <v>2000</v>
      </c>
      <c r="AV23" s="1">
        <v>0.9</v>
      </c>
      <c r="AW23" s="1">
        <v>1</v>
      </c>
      <c r="AX23" s="1">
        <v>1.1000000000000001</v>
      </c>
      <c r="AY23" s="2">
        <f t="shared" si="22"/>
        <v>1800</v>
      </c>
      <c r="AZ23" s="2">
        <f t="shared" si="23"/>
        <v>2000</v>
      </c>
      <c r="BA23" s="2">
        <f t="shared" si="24"/>
        <v>2200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</v>
      </c>
      <c r="T24" s="2">
        <f t="shared" si="2"/>
        <v>2000</v>
      </c>
      <c r="U24" s="2">
        <f t="shared" si="3"/>
        <v>2200</v>
      </c>
      <c r="V24" s="2">
        <f t="shared" si="4"/>
        <v>22000</v>
      </c>
      <c r="W24" s="2">
        <f t="shared" si="5"/>
        <v>18000</v>
      </c>
      <c r="X24" s="2">
        <f t="shared" si="6"/>
        <v>20000</v>
      </c>
      <c r="Y24" s="2">
        <f t="shared" si="7"/>
        <v>450</v>
      </c>
      <c r="Z24" s="2">
        <f t="shared" si="8"/>
        <v>4500</v>
      </c>
      <c r="AA24" s="2">
        <f t="shared" si="9"/>
        <v>5500</v>
      </c>
      <c r="AB24" s="2">
        <f t="shared" si="10"/>
        <v>15000</v>
      </c>
      <c r="AC24" s="2">
        <f t="shared" si="11"/>
        <v>10000</v>
      </c>
      <c r="AD24" s="2">
        <f t="shared" si="0"/>
        <v>25</v>
      </c>
      <c r="AE24" s="13">
        <f t="shared" si="14"/>
        <v>37.749061000201579</v>
      </c>
      <c r="AF24" s="10">
        <f t="shared" si="15"/>
        <v>0.52631578947368418</v>
      </c>
      <c r="AG24" s="10">
        <f t="shared" si="16"/>
        <v>4500.0117894736841</v>
      </c>
      <c r="AH24" s="10">
        <f t="shared" si="17"/>
        <v>32000</v>
      </c>
      <c r="AI24" s="10">
        <f t="shared" si="18"/>
        <v>14210526.315789474</v>
      </c>
      <c r="AJ24" s="10">
        <f t="shared" si="19"/>
        <v>28000</v>
      </c>
      <c r="AK24" s="10">
        <f t="shared" si="20"/>
        <v>405923000000</v>
      </c>
      <c r="AL24" s="10">
        <f t="shared" si="21"/>
        <v>450.6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LOOKUP(BG6,$AY$3:$BA$3,AY7:BA7)</f>
        <v>2000</v>
      </c>
      <c r="AV24" s="1">
        <v>0.9</v>
      </c>
      <c r="AW24" s="1">
        <v>1</v>
      </c>
      <c r="AX24" s="1">
        <v>1.1000000000000001</v>
      </c>
      <c r="AY24" s="2">
        <f t="shared" si="22"/>
        <v>1800</v>
      </c>
      <c r="AZ24" s="2">
        <f t="shared" si="23"/>
        <v>2000</v>
      </c>
      <c r="BA24" s="2">
        <f t="shared" si="24"/>
        <v>2200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</v>
      </c>
      <c r="T25" s="2">
        <f t="shared" si="2"/>
        <v>2200</v>
      </c>
      <c r="U25" s="2">
        <f t="shared" si="3"/>
        <v>1800</v>
      </c>
      <c r="V25" s="2">
        <f t="shared" si="4"/>
        <v>18000</v>
      </c>
      <c r="W25" s="2">
        <f t="shared" si="5"/>
        <v>20000</v>
      </c>
      <c r="X25" s="2">
        <f t="shared" si="6"/>
        <v>22000</v>
      </c>
      <c r="Y25" s="2">
        <f t="shared" si="7"/>
        <v>500</v>
      </c>
      <c r="Z25" s="2">
        <f t="shared" si="8"/>
        <v>5000</v>
      </c>
      <c r="AA25" s="2">
        <f t="shared" si="9"/>
        <v>4500</v>
      </c>
      <c r="AB25" s="2">
        <f t="shared" si="10"/>
        <v>5000</v>
      </c>
      <c r="AC25" s="2">
        <f t="shared" si="11"/>
        <v>15000</v>
      </c>
      <c r="AD25" s="2">
        <f t="shared" si="0"/>
        <v>25</v>
      </c>
      <c r="AE25" s="13">
        <f t="shared" si="14"/>
        <v>37.953836094789779</v>
      </c>
      <c r="AF25" s="10">
        <f t="shared" si="15"/>
        <v>0.52380952380952384</v>
      </c>
      <c r="AG25" s="10">
        <f t="shared" si="16"/>
        <v>5000.0086603174605</v>
      </c>
      <c r="AH25" s="10">
        <f t="shared" si="17"/>
        <v>29000</v>
      </c>
      <c r="AI25" s="10">
        <f t="shared" si="18"/>
        <v>5238095.2380952379</v>
      </c>
      <c r="AJ25" s="10">
        <f t="shared" si="19"/>
        <v>31000</v>
      </c>
      <c r="AK25" s="10">
        <f t="shared" si="20"/>
        <v>150929000000</v>
      </c>
      <c r="AL25" s="10">
        <f t="shared" si="21"/>
        <v>500.6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LOOKUP(BH6,$AY$3:$BA$3,AY8:BA8)</f>
        <v>20000</v>
      </c>
      <c r="AV25" s="1">
        <v>0.9</v>
      </c>
      <c r="AW25" s="1">
        <v>1</v>
      </c>
      <c r="AX25" s="1">
        <v>1.1000000000000001</v>
      </c>
      <c r="AY25" s="2">
        <f t="shared" si="22"/>
        <v>18000</v>
      </c>
      <c r="AZ25" s="2">
        <f t="shared" si="23"/>
        <v>20000</v>
      </c>
      <c r="BA25" s="2">
        <f t="shared" si="24"/>
        <v>22000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</v>
      </c>
      <c r="T26" s="2">
        <f t="shared" si="2"/>
        <v>1800</v>
      </c>
      <c r="U26" s="2">
        <f t="shared" si="3"/>
        <v>2000</v>
      </c>
      <c r="V26" s="2">
        <f t="shared" si="4"/>
        <v>20000</v>
      </c>
      <c r="W26" s="2">
        <f t="shared" si="5"/>
        <v>22000</v>
      </c>
      <c r="X26" s="2">
        <f t="shared" si="6"/>
        <v>18000</v>
      </c>
      <c r="Y26" s="2">
        <f t="shared" si="7"/>
        <v>550</v>
      </c>
      <c r="Z26" s="2">
        <f t="shared" si="8"/>
        <v>5500</v>
      </c>
      <c r="AA26" s="2">
        <f t="shared" si="9"/>
        <v>5000</v>
      </c>
      <c r="AB26" s="2">
        <f t="shared" si="10"/>
        <v>10000</v>
      </c>
      <c r="AC26" s="2">
        <f t="shared" si="11"/>
        <v>5000</v>
      </c>
      <c r="AD26" s="2">
        <f t="shared" si="0"/>
        <v>25</v>
      </c>
      <c r="AE26" s="13">
        <f t="shared" si="14"/>
        <v>33.161098859757054</v>
      </c>
      <c r="AF26" s="10">
        <f t="shared" si="15"/>
        <v>0.45</v>
      </c>
      <c r="AG26" s="10">
        <f t="shared" si="16"/>
        <v>5500.02232</v>
      </c>
      <c r="AH26" s="10">
        <f t="shared" si="17"/>
        <v>29000</v>
      </c>
      <c r="AI26" s="10">
        <f t="shared" si="18"/>
        <v>9900000</v>
      </c>
      <c r="AJ26" s="10">
        <f t="shared" si="19"/>
        <v>31000</v>
      </c>
      <c r="AK26" s="10">
        <f t="shared" si="20"/>
        <v>330932000000</v>
      </c>
      <c r="AL26" s="10">
        <f t="shared" si="21"/>
        <v>550.6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LOOKUP(BI6,$AY$3:$BA$3,AY9:BA9)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</v>
      </c>
      <c r="T27" s="2">
        <f t="shared" si="2"/>
        <v>2000</v>
      </c>
      <c r="U27" s="2">
        <f t="shared" si="3"/>
        <v>1800</v>
      </c>
      <c r="V27" s="2">
        <f t="shared" si="4"/>
        <v>20000</v>
      </c>
      <c r="W27" s="2">
        <f t="shared" si="5"/>
        <v>22000</v>
      </c>
      <c r="X27" s="2">
        <f t="shared" si="6"/>
        <v>22000</v>
      </c>
      <c r="Y27" s="2">
        <f t="shared" si="7"/>
        <v>450</v>
      </c>
      <c r="Z27" s="2">
        <f t="shared" si="8"/>
        <v>5500</v>
      </c>
      <c r="AA27" s="2">
        <f t="shared" si="9"/>
        <v>4500</v>
      </c>
      <c r="AB27" s="2">
        <f t="shared" si="10"/>
        <v>10000</v>
      </c>
      <c r="AC27" s="2">
        <f t="shared" si="11"/>
        <v>10000</v>
      </c>
      <c r="AD27" s="2">
        <f t="shared" si="0"/>
        <v>37.5</v>
      </c>
      <c r="AE27" s="13">
        <f t="shared" si="14"/>
        <v>33.665592318919828</v>
      </c>
      <c r="AF27" s="10">
        <f t="shared" si="15"/>
        <v>0.55000000000000004</v>
      </c>
      <c r="AG27" s="10">
        <f t="shared" si="16"/>
        <v>5500.0079733333332</v>
      </c>
      <c r="AH27" s="10">
        <f t="shared" si="17"/>
        <v>31000</v>
      </c>
      <c r="AI27" s="10">
        <f t="shared" si="18"/>
        <v>9900000</v>
      </c>
      <c r="AJ27" s="10">
        <f t="shared" si="19"/>
        <v>33000</v>
      </c>
      <c r="AK27" s="10">
        <f t="shared" si="20"/>
        <v>289051800000</v>
      </c>
      <c r="AL27" s="10">
        <f t="shared" si="21"/>
        <v>450.6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LOOKUP(BJ6,$AY$3:$BA$3,AY10:BA10)</f>
        <v>20000</v>
      </c>
      <c r="AV27" s="1">
        <v>0.9</v>
      </c>
      <c r="AW27" s="1">
        <v>1</v>
      </c>
      <c r="AX27" s="1">
        <v>1.1000000000000001</v>
      </c>
      <c r="AY27" s="2">
        <f t="shared" si="22"/>
        <v>18000</v>
      </c>
      <c r="AZ27" s="2">
        <f t="shared" si="23"/>
        <v>20000</v>
      </c>
      <c r="BA27" s="2">
        <f t="shared" si="24"/>
        <v>22000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</v>
      </c>
      <c r="T28" s="2">
        <f t="shared" si="2"/>
        <v>2200</v>
      </c>
      <c r="U28" s="2">
        <f t="shared" si="3"/>
        <v>2000</v>
      </c>
      <c r="V28" s="2">
        <f t="shared" si="4"/>
        <v>22000</v>
      </c>
      <c r="W28" s="2">
        <f t="shared" si="5"/>
        <v>18000</v>
      </c>
      <c r="X28" s="2">
        <f t="shared" si="6"/>
        <v>18000</v>
      </c>
      <c r="Y28" s="2">
        <f t="shared" si="7"/>
        <v>500</v>
      </c>
      <c r="Z28" s="2">
        <f t="shared" si="8"/>
        <v>4500</v>
      </c>
      <c r="AA28" s="2">
        <f t="shared" si="9"/>
        <v>5000</v>
      </c>
      <c r="AB28" s="2">
        <f t="shared" si="10"/>
        <v>15000</v>
      </c>
      <c r="AC28" s="2">
        <f t="shared" si="11"/>
        <v>15000</v>
      </c>
      <c r="AD28" s="2">
        <f t="shared" si="0"/>
        <v>37.5</v>
      </c>
      <c r="AE28" s="13">
        <f t="shared" si="14"/>
        <v>37.907298879544044</v>
      </c>
      <c r="AF28" s="10">
        <f t="shared" si="15"/>
        <v>0.47368421052631576</v>
      </c>
      <c r="AG28" s="10">
        <f t="shared" si="16"/>
        <v>4500.005595321637</v>
      </c>
      <c r="AH28" s="10">
        <f t="shared" si="17"/>
        <v>31000</v>
      </c>
      <c r="AI28" s="10">
        <f t="shared" si="18"/>
        <v>14210526.315789474</v>
      </c>
      <c r="AJ28" s="10">
        <f t="shared" si="19"/>
        <v>27000</v>
      </c>
      <c r="AK28" s="10">
        <f t="shared" si="20"/>
        <v>435866000000</v>
      </c>
      <c r="AL28" s="10">
        <f t="shared" si="21"/>
        <v>500.6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LOOKUP(BK6,$AY$3:$BA$3,AY11:BA11)</f>
        <v>500</v>
      </c>
      <c r="AV28" s="1">
        <v>0.9</v>
      </c>
      <c r="AW28" s="1">
        <v>1</v>
      </c>
      <c r="AX28" s="1">
        <v>1.1000000000000001</v>
      </c>
      <c r="AY28" s="2">
        <f t="shared" si="22"/>
        <v>450</v>
      </c>
      <c r="AZ28" s="2">
        <f t="shared" si="23"/>
        <v>500</v>
      </c>
      <c r="BA28" s="2">
        <f t="shared" si="24"/>
        <v>550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</v>
      </c>
      <c r="T29" s="2">
        <f t="shared" si="2"/>
        <v>1800</v>
      </c>
      <c r="U29" s="2">
        <f t="shared" si="3"/>
        <v>2200</v>
      </c>
      <c r="V29" s="2">
        <f t="shared" si="4"/>
        <v>18000</v>
      </c>
      <c r="W29" s="2">
        <f t="shared" si="5"/>
        <v>20000</v>
      </c>
      <c r="X29" s="2">
        <f t="shared" si="6"/>
        <v>20000</v>
      </c>
      <c r="Y29" s="2">
        <f t="shared" si="7"/>
        <v>550</v>
      </c>
      <c r="Z29" s="2">
        <f t="shared" si="8"/>
        <v>5000</v>
      </c>
      <c r="AA29" s="2">
        <f t="shared" si="9"/>
        <v>5500</v>
      </c>
      <c r="AB29" s="2">
        <f t="shared" si="10"/>
        <v>5000</v>
      </c>
      <c r="AC29" s="2">
        <f t="shared" si="11"/>
        <v>5000</v>
      </c>
      <c r="AD29" s="2">
        <f t="shared" si="0"/>
        <v>37.5</v>
      </c>
      <c r="AE29" s="13">
        <f t="shared" si="14"/>
        <v>37.3056726927217</v>
      </c>
      <c r="AF29" s="10">
        <f t="shared" si="15"/>
        <v>0.47619047619047616</v>
      </c>
      <c r="AG29" s="10">
        <f t="shared" si="16"/>
        <v>5000.0151873015875</v>
      </c>
      <c r="AH29" s="10">
        <f t="shared" si="17"/>
        <v>28000</v>
      </c>
      <c r="AI29" s="10">
        <f t="shared" si="18"/>
        <v>5238095.2380952379</v>
      </c>
      <c r="AJ29" s="10">
        <f t="shared" si="19"/>
        <v>30000</v>
      </c>
      <c r="AK29" s="10">
        <f t="shared" si="20"/>
        <v>160371900000</v>
      </c>
      <c r="AL29" s="10">
        <f t="shared" si="21"/>
        <v>550.6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LOOKUP(BL6,$AY$3:$BA$3,AY12:BA12)</f>
        <v>5000</v>
      </c>
      <c r="AV29" s="1">
        <v>0.9</v>
      </c>
      <c r="AW29" s="1">
        <v>1</v>
      </c>
      <c r="AX29" s="1">
        <v>1.1000000000000001</v>
      </c>
      <c r="AY29" s="2">
        <f t="shared" si="22"/>
        <v>4500</v>
      </c>
      <c r="AZ29" s="2">
        <f t="shared" si="23"/>
        <v>5000</v>
      </c>
      <c r="BA29" s="2">
        <f t="shared" si="24"/>
        <v>5500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</v>
      </c>
      <c r="T30" s="2">
        <f t="shared" si="2"/>
        <v>2000</v>
      </c>
      <c r="U30" s="2">
        <f t="shared" si="3"/>
        <v>2000</v>
      </c>
      <c r="V30" s="2">
        <f t="shared" si="4"/>
        <v>20000</v>
      </c>
      <c r="W30" s="2">
        <f t="shared" si="5"/>
        <v>18000</v>
      </c>
      <c r="X30" s="2">
        <f t="shared" si="6"/>
        <v>18000</v>
      </c>
      <c r="Y30" s="2">
        <f t="shared" si="7"/>
        <v>550</v>
      </c>
      <c r="Z30" s="2">
        <f t="shared" si="8"/>
        <v>5000</v>
      </c>
      <c r="AA30" s="2">
        <f t="shared" si="9"/>
        <v>5500</v>
      </c>
      <c r="AB30" s="2">
        <f t="shared" si="10"/>
        <v>5000</v>
      </c>
      <c r="AC30" s="2">
        <f t="shared" si="11"/>
        <v>15000</v>
      </c>
      <c r="AD30" s="2">
        <f t="shared" si="0"/>
        <v>37.5</v>
      </c>
      <c r="AE30" s="13">
        <f t="shared" si="14"/>
        <v>35.999056560279698</v>
      </c>
      <c r="AF30" s="10">
        <f t="shared" si="15"/>
        <v>0.55000000000000004</v>
      </c>
      <c r="AG30" s="10">
        <f t="shared" si="16"/>
        <v>5000.0053155555552</v>
      </c>
      <c r="AH30" s="10">
        <f t="shared" si="17"/>
        <v>29000</v>
      </c>
      <c r="AI30" s="10">
        <f t="shared" si="18"/>
        <v>4950000</v>
      </c>
      <c r="AJ30" s="10">
        <f t="shared" si="19"/>
        <v>27000</v>
      </c>
      <c r="AK30" s="10">
        <f t="shared" si="20"/>
        <v>154813800000</v>
      </c>
      <c r="AL30" s="10">
        <f t="shared" si="21"/>
        <v>550.6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LOOKUP(BM6,$AY$3:$BA$3,AY13:BA13)</f>
        <v>5000</v>
      </c>
      <c r="AV30" s="1">
        <v>0.9</v>
      </c>
      <c r="AW30" s="1">
        <v>1</v>
      </c>
      <c r="AX30" s="1">
        <v>1.1000000000000001</v>
      </c>
      <c r="AY30" s="2">
        <f t="shared" si="22"/>
        <v>4500</v>
      </c>
      <c r="AZ30" s="2">
        <f t="shared" si="23"/>
        <v>5000</v>
      </c>
      <c r="BA30" s="2">
        <f t="shared" si="24"/>
        <v>5500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</v>
      </c>
      <c r="T31" s="2">
        <f t="shared" si="2"/>
        <v>2200</v>
      </c>
      <c r="U31" s="2">
        <f t="shared" si="3"/>
        <v>2200</v>
      </c>
      <c r="V31" s="2">
        <f t="shared" si="4"/>
        <v>22000</v>
      </c>
      <c r="W31" s="2">
        <f t="shared" si="5"/>
        <v>20000</v>
      </c>
      <c r="X31" s="2">
        <f t="shared" si="6"/>
        <v>20000</v>
      </c>
      <c r="Y31" s="2">
        <f t="shared" si="7"/>
        <v>450</v>
      </c>
      <c r="Z31" s="2">
        <f t="shared" si="8"/>
        <v>5500</v>
      </c>
      <c r="AA31" s="2">
        <f t="shared" si="9"/>
        <v>4500</v>
      </c>
      <c r="AB31" s="2">
        <f t="shared" si="10"/>
        <v>10000</v>
      </c>
      <c r="AC31" s="2">
        <f t="shared" si="11"/>
        <v>5000</v>
      </c>
      <c r="AD31" s="2">
        <f t="shared" si="0"/>
        <v>37.5</v>
      </c>
      <c r="AE31" s="13">
        <f t="shared" si="14"/>
        <v>32.324832924114453</v>
      </c>
      <c r="AF31" s="10">
        <f t="shared" si="15"/>
        <v>0.47368421052631576</v>
      </c>
      <c r="AG31" s="10">
        <f t="shared" si="16"/>
        <v>5500.0167859649118</v>
      </c>
      <c r="AH31" s="10">
        <f t="shared" si="17"/>
        <v>32000</v>
      </c>
      <c r="AI31" s="10">
        <f t="shared" si="18"/>
        <v>9473684.2105263155</v>
      </c>
      <c r="AJ31" s="10">
        <f t="shared" si="19"/>
        <v>30000</v>
      </c>
      <c r="AK31" s="10">
        <f t="shared" si="20"/>
        <v>279987900000</v>
      </c>
      <c r="AL31" s="10">
        <f t="shared" si="21"/>
        <v>450.6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LOOKUP(BN6,$AY$3:$BA$3,AY14:BA14)</f>
        <v>10000</v>
      </c>
      <c r="AV31" s="1">
        <v>0.5</v>
      </c>
      <c r="AW31" s="1">
        <v>1</v>
      </c>
      <c r="AX31" s="1">
        <v>1.5</v>
      </c>
      <c r="AY31" s="2">
        <f t="shared" si="22"/>
        <v>5000</v>
      </c>
      <c r="AZ31" s="2">
        <f t="shared" si="23"/>
        <v>10000</v>
      </c>
      <c r="BA31" s="2">
        <f t="shared" si="24"/>
        <v>15000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</v>
      </c>
      <c r="T32" s="2">
        <f t="shared" si="2"/>
        <v>1800</v>
      </c>
      <c r="U32" s="2">
        <f t="shared" si="3"/>
        <v>1800</v>
      </c>
      <c r="V32" s="2">
        <f t="shared" si="4"/>
        <v>18000</v>
      </c>
      <c r="W32" s="2">
        <f t="shared" si="5"/>
        <v>22000</v>
      </c>
      <c r="X32" s="2">
        <f t="shared" si="6"/>
        <v>22000</v>
      </c>
      <c r="Y32" s="2">
        <f t="shared" si="7"/>
        <v>500</v>
      </c>
      <c r="Z32" s="2">
        <f t="shared" si="8"/>
        <v>4500</v>
      </c>
      <c r="AA32" s="2">
        <f t="shared" si="9"/>
        <v>5000</v>
      </c>
      <c r="AB32" s="2">
        <f t="shared" si="10"/>
        <v>15000</v>
      </c>
      <c r="AC32" s="2">
        <f t="shared" si="11"/>
        <v>10000</v>
      </c>
      <c r="AD32" s="2">
        <f t="shared" si="0"/>
        <v>37.5</v>
      </c>
      <c r="AE32" s="13">
        <f t="shared" si="14"/>
        <v>40.946229454275347</v>
      </c>
      <c r="AF32" s="10">
        <f t="shared" si="15"/>
        <v>0.47619047619047616</v>
      </c>
      <c r="AG32" s="10">
        <f t="shared" si="16"/>
        <v>4500.0075936507938</v>
      </c>
      <c r="AH32" s="10">
        <f t="shared" si="17"/>
        <v>29000</v>
      </c>
      <c r="AI32" s="10">
        <f t="shared" si="18"/>
        <v>15714285.714285715</v>
      </c>
      <c r="AJ32" s="10">
        <f t="shared" si="19"/>
        <v>33000</v>
      </c>
      <c r="AK32" s="10">
        <f t="shared" si="20"/>
        <v>465988000000</v>
      </c>
      <c r="AL32" s="10">
        <f t="shared" si="21"/>
        <v>500.6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LOOKUP(BO6,$AY$3:$BA$3,AY15:BA15)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</v>
      </c>
      <c r="T33" s="2">
        <f t="shared" si="2"/>
        <v>2200</v>
      </c>
      <c r="U33" s="2">
        <f t="shared" si="3"/>
        <v>2200</v>
      </c>
      <c r="V33" s="2">
        <f t="shared" si="4"/>
        <v>20000</v>
      </c>
      <c r="W33" s="2">
        <f t="shared" si="5"/>
        <v>22000</v>
      </c>
      <c r="X33" s="2">
        <f t="shared" si="6"/>
        <v>20000</v>
      </c>
      <c r="Y33" s="2">
        <f t="shared" si="7"/>
        <v>500</v>
      </c>
      <c r="Z33" s="2">
        <f t="shared" si="8"/>
        <v>4500</v>
      </c>
      <c r="AA33" s="2">
        <f t="shared" si="9"/>
        <v>5000</v>
      </c>
      <c r="AB33" s="2">
        <f t="shared" si="10"/>
        <v>5000</v>
      </c>
      <c r="AC33" s="2">
        <f t="shared" si="11"/>
        <v>5000</v>
      </c>
      <c r="AD33" s="2">
        <f t="shared" si="0"/>
        <v>37.5</v>
      </c>
      <c r="AE33" s="13">
        <f t="shared" si="14"/>
        <v>39.350210048849682</v>
      </c>
      <c r="AF33" s="10">
        <f t="shared" si="15"/>
        <v>0.55000000000000004</v>
      </c>
      <c r="AG33" s="10">
        <f t="shared" si="16"/>
        <v>4500.0170133333331</v>
      </c>
      <c r="AH33" s="10">
        <f t="shared" si="17"/>
        <v>30000</v>
      </c>
      <c r="AI33" s="10">
        <f t="shared" si="18"/>
        <v>4950000</v>
      </c>
      <c r="AJ33" s="10">
        <f t="shared" si="19"/>
        <v>32000</v>
      </c>
      <c r="AK33" s="10">
        <f t="shared" si="20"/>
        <v>155991000000</v>
      </c>
      <c r="AL33" s="10">
        <f t="shared" si="21"/>
        <v>500.6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LOOKUP(BP6,$AY$3:$BA$3,AY16:BA16)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</v>
      </c>
      <c r="T34" s="2">
        <f t="shared" si="2"/>
        <v>1800</v>
      </c>
      <c r="U34" s="2">
        <f t="shared" si="3"/>
        <v>1800</v>
      </c>
      <c r="V34" s="2">
        <f t="shared" si="4"/>
        <v>22000</v>
      </c>
      <c r="W34" s="2">
        <f t="shared" si="5"/>
        <v>18000</v>
      </c>
      <c r="X34" s="2">
        <f t="shared" si="6"/>
        <v>22000</v>
      </c>
      <c r="Y34" s="2">
        <f t="shared" si="7"/>
        <v>550</v>
      </c>
      <c r="Z34" s="2">
        <f t="shared" si="8"/>
        <v>5000</v>
      </c>
      <c r="AA34" s="2">
        <f t="shared" si="9"/>
        <v>5500</v>
      </c>
      <c r="AB34" s="2">
        <f t="shared" si="10"/>
        <v>10000</v>
      </c>
      <c r="AC34" s="2">
        <f t="shared" si="11"/>
        <v>10000</v>
      </c>
      <c r="AD34" s="2">
        <f t="shared" si="0"/>
        <v>37.5</v>
      </c>
      <c r="AE34" s="13">
        <f t="shared" si="14"/>
        <v>34.528759164870522</v>
      </c>
      <c r="AF34" s="10">
        <f t="shared" si="15"/>
        <v>0.47368421052631576</v>
      </c>
      <c r="AG34" s="10">
        <f t="shared" si="16"/>
        <v>5000.0073263157892</v>
      </c>
      <c r="AH34" s="10">
        <f t="shared" si="17"/>
        <v>33000</v>
      </c>
      <c r="AI34" s="10">
        <f t="shared" si="18"/>
        <v>9473684.2105263155</v>
      </c>
      <c r="AJ34" s="10">
        <f t="shared" si="19"/>
        <v>29000</v>
      </c>
      <c r="AK34" s="10">
        <f t="shared" si="20"/>
        <v>341991100000</v>
      </c>
      <c r="AL34" s="10">
        <f t="shared" si="21"/>
        <v>550.6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</v>
      </c>
      <c r="T35" s="2">
        <f t="shared" si="2"/>
        <v>2000</v>
      </c>
      <c r="U35" s="2">
        <f t="shared" si="3"/>
        <v>2000</v>
      </c>
      <c r="V35" s="2">
        <f t="shared" si="4"/>
        <v>18000</v>
      </c>
      <c r="W35" s="2">
        <f t="shared" si="5"/>
        <v>20000</v>
      </c>
      <c r="X35" s="2">
        <f t="shared" si="6"/>
        <v>18000</v>
      </c>
      <c r="Y35" s="2">
        <f t="shared" si="7"/>
        <v>450</v>
      </c>
      <c r="Z35" s="2">
        <f t="shared" si="8"/>
        <v>5500</v>
      </c>
      <c r="AA35" s="2">
        <f t="shared" si="9"/>
        <v>4500</v>
      </c>
      <c r="AB35" s="2">
        <f t="shared" si="10"/>
        <v>15000</v>
      </c>
      <c r="AC35" s="2">
        <f t="shared" si="11"/>
        <v>15000</v>
      </c>
      <c r="AD35" s="2">
        <f t="shared" si="0"/>
        <v>37.5</v>
      </c>
      <c r="AE35" s="13">
        <f t="shared" si="14"/>
        <v>34.943651888521785</v>
      </c>
      <c r="AF35" s="10">
        <f t="shared" si="15"/>
        <v>0.47619047619047616</v>
      </c>
      <c r="AG35" s="10">
        <f t="shared" si="16"/>
        <v>5500.0054179894178</v>
      </c>
      <c r="AH35" s="10">
        <f t="shared" si="17"/>
        <v>27000</v>
      </c>
      <c r="AI35" s="10">
        <f t="shared" si="18"/>
        <v>15714285.714285715</v>
      </c>
      <c r="AJ35" s="10">
        <f t="shared" si="19"/>
        <v>29000</v>
      </c>
      <c r="AK35" s="10">
        <f t="shared" si="20"/>
        <v>378808200000</v>
      </c>
      <c r="AL35" s="10">
        <f t="shared" si="21"/>
        <v>450.6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</v>
      </c>
      <c r="T36" s="2">
        <f t="shared" si="2"/>
        <v>1800</v>
      </c>
      <c r="U36" s="2">
        <f t="shared" si="3"/>
        <v>2000</v>
      </c>
      <c r="V36" s="2">
        <f t="shared" si="4"/>
        <v>22000</v>
      </c>
      <c r="W36" s="2">
        <f t="shared" si="5"/>
        <v>20000</v>
      </c>
      <c r="X36" s="2">
        <f t="shared" si="6"/>
        <v>22000</v>
      </c>
      <c r="Y36" s="2">
        <f t="shared" si="7"/>
        <v>450</v>
      </c>
      <c r="Z36" s="2">
        <f t="shared" si="8"/>
        <v>5000</v>
      </c>
      <c r="AA36" s="2">
        <f t="shared" si="9"/>
        <v>5000</v>
      </c>
      <c r="AB36" s="2">
        <f t="shared" si="10"/>
        <v>15000</v>
      </c>
      <c r="AC36" s="2">
        <f t="shared" si="11"/>
        <v>5000</v>
      </c>
      <c r="AD36" s="2">
        <f t="shared" si="0"/>
        <v>37.5</v>
      </c>
      <c r="AE36" s="13">
        <f t="shared" si="14"/>
        <v>36.141662318160058</v>
      </c>
      <c r="AF36" s="10">
        <f t="shared" si="15"/>
        <v>0.55000000000000004</v>
      </c>
      <c r="AG36" s="10">
        <f t="shared" si="16"/>
        <v>5000.0148799999997</v>
      </c>
      <c r="AH36" s="10">
        <f t="shared" si="17"/>
        <v>33000</v>
      </c>
      <c r="AI36" s="10">
        <f t="shared" si="18"/>
        <v>14850000</v>
      </c>
      <c r="AJ36" s="10">
        <f t="shared" si="19"/>
        <v>31000</v>
      </c>
      <c r="AK36" s="10">
        <f t="shared" si="20"/>
        <v>433051800000</v>
      </c>
      <c r="AL36" s="10">
        <f t="shared" si="21"/>
        <v>450.6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</v>
      </c>
      <c r="T37" s="2">
        <f t="shared" si="2"/>
        <v>2000</v>
      </c>
      <c r="U37" s="2">
        <f t="shared" si="3"/>
        <v>2200</v>
      </c>
      <c r="V37" s="2">
        <f t="shared" si="4"/>
        <v>18000</v>
      </c>
      <c r="W37" s="2">
        <f t="shared" si="5"/>
        <v>22000</v>
      </c>
      <c r="X37" s="2">
        <f t="shared" si="6"/>
        <v>18000</v>
      </c>
      <c r="Y37" s="2">
        <f t="shared" si="7"/>
        <v>500</v>
      </c>
      <c r="Z37" s="2">
        <f t="shared" si="8"/>
        <v>5500</v>
      </c>
      <c r="AA37" s="2">
        <f t="shared" si="9"/>
        <v>5500</v>
      </c>
      <c r="AB37" s="2">
        <f t="shared" si="10"/>
        <v>5000</v>
      </c>
      <c r="AC37" s="2">
        <f t="shared" si="11"/>
        <v>10000</v>
      </c>
      <c r="AD37" s="2">
        <f t="shared" si="0"/>
        <v>37.5</v>
      </c>
      <c r="AE37" s="13">
        <f t="shared" si="14"/>
        <v>31.640138385304059</v>
      </c>
      <c r="AF37" s="10">
        <f t="shared" si="15"/>
        <v>0.47368421052631576</v>
      </c>
      <c r="AG37" s="10">
        <f t="shared" si="16"/>
        <v>5500.007859649123</v>
      </c>
      <c r="AH37" s="10">
        <f t="shared" si="17"/>
        <v>27000</v>
      </c>
      <c r="AI37" s="10">
        <f t="shared" si="18"/>
        <v>4736842.1052631577</v>
      </c>
      <c r="AJ37" s="10">
        <f t="shared" si="19"/>
        <v>31000</v>
      </c>
      <c r="AK37" s="10">
        <f t="shared" si="20"/>
        <v>145866000000</v>
      </c>
      <c r="AL37" s="10">
        <f t="shared" si="21"/>
        <v>500.6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</v>
      </c>
      <c r="T38" s="2">
        <f t="shared" si="2"/>
        <v>2200</v>
      </c>
      <c r="U38" s="2">
        <f t="shared" si="3"/>
        <v>1800</v>
      </c>
      <c r="V38" s="2">
        <f t="shared" si="4"/>
        <v>20000</v>
      </c>
      <c r="W38" s="2">
        <f t="shared" si="5"/>
        <v>18000</v>
      </c>
      <c r="X38" s="2">
        <f t="shared" si="6"/>
        <v>20000</v>
      </c>
      <c r="Y38" s="2">
        <f t="shared" si="7"/>
        <v>550</v>
      </c>
      <c r="Z38" s="2">
        <f t="shared" si="8"/>
        <v>4500</v>
      </c>
      <c r="AA38" s="2">
        <f t="shared" si="9"/>
        <v>4500</v>
      </c>
      <c r="AB38" s="2">
        <f t="shared" si="10"/>
        <v>10000</v>
      </c>
      <c r="AC38" s="2">
        <f t="shared" si="11"/>
        <v>15000</v>
      </c>
      <c r="AD38" s="2">
        <f t="shared" si="0"/>
        <v>37.5</v>
      </c>
      <c r="AE38" s="13">
        <f t="shared" si="14"/>
        <v>41.495713507075237</v>
      </c>
      <c r="AF38" s="10">
        <f t="shared" si="15"/>
        <v>0.47619047619047616</v>
      </c>
      <c r="AG38" s="10">
        <f t="shared" si="16"/>
        <v>4500.0057735449736</v>
      </c>
      <c r="AH38" s="10">
        <f t="shared" si="17"/>
        <v>30000</v>
      </c>
      <c r="AI38" s="10">
        <f t="shared" si="18"/>
        <v>10476190.476190476</v>
      </c>
      <c r="AJ38" s="10">
        <f t="shared" si="19"/>
        <v>28000</v>
      </c>
      <c r="AK38" s="10">
        <f t="shared" si="20"/>
        <v>319871900000</v>
      </c>
      <c r="AL38" s="10">
        <f t="shared" si="21"/>
        <v>550.6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36.370036335523906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</v>
      </c>
      <c r="S3" s="2">
        <f>LOOKUP(C3,$AY$20:$BA$20,$AY$22:$BA$22)</f>
        <v>18000</v>
      </c>
      <c r="T3" s="2">
        <f>LOOKUP(D3,$AY$20:$BA$20,$AY$23:$BA$23)</f>
        <v>18000</v>
      </c>
      <c r="U3" s="2">
        <f>LOOKUP(E3,$AY$20:$BA$20,$AY$24:$BA$24)</f>
        <v>18000</v>
      </c>
      <c r="V3" s="2">
        <f>LOOKUP(F3,$AY$20:$BA$20,$AY$25:$BA$25)</f>
        <v>180000</v>
      </c>
      <c r="W3" s="2">
        <f>LOOKUP(G3,$AY$20:$BA$20,$AY$26:$BA$26)</f>
        <v>180000</v>
      </c>
      <c r="X3" s="2">
        <f>LOOKUP(H3,$AY$20:$BA$20,$AY$27:$BA$27)</f>
        <v>180000</v>
      </c>
      <c r="Y3" s="2">
        <f>LOOKUP(I3,$AY$20:$BA$20,$AY$28:$BA$28)</f>
        <v>4500</v>
      </c>
      <c r="Z3" s="2">
        <f>LOOKUP(J3,$AY$20:$BA$20,$AY$29:$BA$29)</f>
        <v>45</v>
      </c>
      <c r="AA3" s="2">
        <f>LOOKUP(K3,$AY$20:$BA$20,$AY$30:$BA$30)</f>
        <v>45</v>
      </c>
      <c r="AB3" s="2">
        <f>LOOKUP(L3,$AY$20:$BA$20,$AY$31:$BA$31)</f>
        <v>12.5</v>
      </c>
      <c r="AC3" s="2">
        <f>LOOKUP(M3,$AY$20:$BA$20,$AY$32:$BA$32)</f>
        <v>12.5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421.12668339843964</v>
      </c>
      <c r="AF3" s="10">
        <f>S3/(R3+S3)</f>
        <v>0.5</v>
      </c>
      <c r="AG3" s="10">
        <f>(((R3*S3)/(R3+S3)+T3)/AC3/AD3)+Z3</f>
        <v>217.8</v>
      </c>
      <c r="AH3" s="10">
        <f>V3+X3*0.5</f>
        <v>270000</v>
      </c>
      <c r="AI3" s="10">
        <f>(R3*S3)*AB3/(R3+S3)</f>
        <v>112500</v>
      </c>
      <c r="AJ3" s="10">
        <f>W3+X3*0.5</f>
        <v>270000</v>
      </c>
      <c r="AK3" s="10">
        <f>(AH3+AJ3)*(1+AB3)*Y3+AH3*AJ3</f>
        <v>105705000000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</v>
      </c>
      <c r="S4" s="2">
        <f t="shared" ref="S4:S38" si="1">LOOKUP(C4,$AY$20:$BA$20,$AY$22:$BA$22)</f>
        <v>20000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</v>
      </c>
      <c r="V4" s="2">
        <f t="shared" ref="V4:V38" si="4">LOOKUP(F4,$AY$20:$BA$20,$AY$25:$BA$25)</f>
        <v>200000</v>
      </c>
      <c r="W4" s="2">
        <f t="shared" ref="W4:W38" si="5">LOOKUP(G4,$AY$20:$BA$20,$AY$26:$BA$26)</f>
        <v>200000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</v>
      </c>
      <c r="AA4" s="2">
        <f t="shared" ref="AA4:AA38" si="9">LOOKUP(K4,$AY$20:$BA$20,$AY$30:$BA$30)</f>
        <v>50</v>
      </c>
      <c r="AB4" s="2">
        <f t="shared" ref="AB4:AB38" si="10">LOOKUP(L4,$AY$20:$BA$20,$AY$31:$BA$31)</f>
        <v>25</v>
      </c>
      <c r="AC4" s="2">
        <f t="shared" ref="AC4:AC38" si="11">LOOKUP(M4,$AY$20:$BA$20,$AY$32:$BA$32)</f>
        <v>25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892.82801054598303</v>
      </c>
      <c r="AF4" s="10">
        <f>S4/(R4+S4)</f>
        <v>0.5</v>
      </c>
      <c r="AG4" s="10">
        <f>(((R4*S4)/(R4+S4)+T4)/AC4/AD4)+Z4</f>
        <v>146</v>
      </c>
      <c r="AH4" s="10">
        <f>V4+X4*0.5</f>
        <v>300000</v>
      </c>
      <c r="AI4" s="10">
        <f>(R4*S4)*AB4/(R4+S4)</f>
        <v>250000</v>
      </c>
      <c r="AJ4" s="10">
        <f>W4+X4*0.5</f>
        <v>300000</v>
      </c>
      <c r="AK4" s="10">
        <f>(AH4+AJ4)*(1+AB4)*Y4+AH4*AJ4</f>
        <v>168000000000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37079967.140906192</v>
      </c>
      <c r="AQ4" s="22">
        <f>AP4/AO4</f>
        <v>37079967.140906192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29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</v>
      </c>
      <c r="S5" s="2">
        <f t="shared" si="1"/>
        <v>22000</v>
      </c>
      <c r="T5" s="2">
        <f t="shared" si="2"/>
        <v>22000</v>
      </c>
      <c r="U5" s="2">
        <f t="shared" si="3"/>
        <v>22000</v>
      </c>
      <c r="V5" s="2">
        <f t="shared" si="4"/>
        <v>220000.00000000003</v>
      </c>
      <c r="W5" s="2">
        <f t="shared" si="5"/>
        <v>220000.00000000003</v>
      </c>
      <c r="X5" s="2">
        <f t="shared" si="6"/>
        <v>220000.00000000003</v>
      </c>
      <c r="Y5" s="2">
        <f t="shared" si="7"/>
        <v>5500</v>
      </c>
      <c r="Z5" s="2">
        <f t="shared" si="8"/>
        <v>55.000000000000007</v>
      </c>
      <c r="AA5" s="2">
        <f t="shared" si="9"/>
        <v>55.000000000000007</v>
      </c>
      <c r="AB5" s="2">
        <f t="shared" si="10"/>
        <v>37.5</v>
      </c>
      <c r="AC5" s="2">
        <f t="shared" si="11"/>
        <v>37.5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1331.4231707094302</v>
      </c>
      <c r="AF5" s="10">
        <f t="shared" ref="AF5:AF38" si="15">S5/(R5+S5)</f>
        <v>0.5</v>
      </c>
      <c r="AG5" s="10">
        <f t="shared" ref="AG5:AG38" si="16">(((R5*S5)/(R5+S5)+T5)/AC5/AD5)+Z5</f>
        <v>125.4</v>
      </c>
      <c r="AH5" s="10">
        <f t="shared" ref="AH5:AH38" si="17">V5+X5*0.5</f>
        <v>330000.00000000006</v>
      </c>
      <c r="AI5" s="10">
        <f t="shared" ref="AI5:AI38" si="18">(R5*S5)*AB5/(R5+S5)</f>
        <v>412500</v>
      </c>
      <c r="AJ5" s="10">
        <f t="shared" ref="AJ5:AJ38" si="19">W5+X5*0.5</f>
        <v>330000.00000000006</v>
      </c>
      <c r="AK5" s="10">
        <f t="shared" ref="AK5:AK38" si="20">(AH5+AJ5)*(1+AB5)*Y5+AH5*AJ5</f>
        <v>248655000000.00006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3446717.0593518391</v>
      </c>
      <c r="AQ5" s="25">
        <f>AP5/AO5</f>
        <v>98477.630267195404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29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</v>
      </c>
      <c r="S6" s="2">
        <f t="shared" si="1"/>
        <v>18000</v>
      </c>
      <c r="T6" s="2">
        <f t="shared" si="2"/>
        <v>18000</v>
      </c>
      <c r="U6" s="2">
        <f t="shared" si="3"/>
        <v>18000</v>
      </c>
      <c r="V6" s="2">
        <f t="shared" si="4"/>
        <v>200000</v>
      </c>
      <c r="W6" s="2">
        <f t="shared" si="5"/>
        <v>200000</v>
      </c>
      <c r="X6" s="2">
        <f t="shared" si="6"/>
        <v>200000</v>
      </c>
      <c r="Y6" s="2">
        <f t="shared" si="7"/>
        <v>5000</v>
      </c>
      <c r="Z6" s="2">
        <f t="shared" si="8"/>
        <v>55.000000000000007</v>
      </c>
      <c r="AA6" s="2">
        <f t="shared" si="9"/>
        <v>55.000000000000007</v>
      </c>
      <c r="AB6" s="2">
        <f t="shared" si="10"/>
        <v>37.5</v>
      </c>
      <c r="AC6" s="2">
        <f t="shared" si="11"/>
        <v>37.5</v>
      </c>
      <c r="AD6" s="2">
        <f t="shared" si="0"/>
        <v>12.5</v>
      </c>
      <c r="AE6" s="13">
        <f t="shared" si="14"/>
        <v>1192.1196497394544</v>
      </c>
      <c r="AF6" s="10">
        <f t="shared" si="15"/>
        <v>0.5</v>
      </c>
      <c r="AG6" s="10">
        <f t="shared" si="16"/>
        <v>112.60000000000001</v>
      </c>
      <c r="AH6" s="10">
        <f t="shared" si="17"/>
        <v>300000</v>
      </c>
      <c r="AI6" s="10">
        <f t="shared" si="18"/>
        <v>337500</v>
      </c>
      <c r="AJ6" s="10">
        <f t="shared" si="19"/>
        <v>300000</v>
      </c>
      <c r="AK6" s="10">
        <f t="shared" si="20"/>
        <v>205500000000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40526684.200258031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29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</v>
      </c>
      <c r="S7" s="2">
        <f t="shared" si="1"/>
        <v>20000</v>
      </c>
      <c r="T7" s="2">
        <f t="shared" si="2"/>
        <v>20000</v>
      </c>
      <c r="U7" s="2">
        <f t="shared" si="3"/>
        <v>20000</v>
      </c>
      <c r="V7" s="2">
        <f t="shared" si="4"/>
        <v>220000.00000000003</v>
      </c>
      <c r="W7" s="2">
        <f t="shared" si="5"/>
        <v>220000.00000000003</v>
      </c>
      <c r="X7" s="2">
        <f t="shared" si="6"/>
        <v>220000.00000000003</v>
      </c>
      <c r="Y7" s="2">
        <f t="shared" si="7"/>
        <v>5500</v>
      </c>
      <c r="Z7" s="2">
        <f t="shared" si="8"/>
        <v>45</v>
      </c>
      <c r="AA7" s="2">
        <f t="shared" si="9"/>
        <v>45</v>
      </c>
      <c r="AB7" s="2">
        <f t="shared" si="10"/>
        <v>12.5</v>
      </c>
      <c r="AC7" s="2">
        <f t="shared" si="11"/>
        <v>12.5</v>
      </c>
      <c r="AD7" s="2">
        <f t="shared" si="0"/>
        <v>12.5</v>
      </c>
      <c r="AE7" s="13">
        <f t="shared" si="14"/>
        <v>434.6264339918917</v>
      </c>
      <c r="AF7" s="10">
        <f t="shared" si="15"/>
        <v>0.5</v>
      </c>
      <c r="AG7" s="10">
        <f t="shared" si="16"/>
        <v>237</v>
      </c>
      <c r="AH7" s="10">
        <f t="shared" si="17"/>
        <v>330000.00000000006</v>
      </c>
      <c r="AI7" s="10">
        <f t="shared" si="18"/>
        <v>125000</v>
      </c>
      <c r="AJ7" s="10">
        <f t="shared" si="19"/>
        <v>330000.00000000006</v>
      </c>
      <c r="AK7" s="10">
        <f t="shared" si="20"/>
        <v>157905000000.00006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29">
        <f t="shared" si="12"/>
        <v>20000</v>
      </c>
      <c r="BA7" s="30">
        <f t="shared" si="12"/>
        <v>200000</v>
      </c>
      <c r="BC7" s="27">
        <v>5</v>
      </c>
      <c r="BD7" s="27">
        <v>2</v>
      </c>
      <c r="BE7" s="27">
        <v>2</v>
      </c>
      <c r="BF7" s="27">
        <v>2</v>
      </c>
      <c r="BG7" s="27">
        <v>2</v>
      </c>
      <c r="BH7" s="27">
        <v>3</v>
      </c>
      <c r="BI7" s="27">
        <v>3</v>
      </c>
      <c r="BJ7" s="27">
        <v>3</v>
      </c>
      <c r="BK7" s="27">
        <v>3</v>
      </c>
      <c r="BL7" s="27">
        <v>1</v>
      </c>
      <c r="BM7" s="27">
        <v>1</v>
      </c>
      <c r="BN7" s="27">
        <v>1</v>
      </c>
      <c r="BO7" s="27">
        <v>1</v>
      </c>
      <c r="BP7" s="27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</v>
      </c>
      <c r="S8" s="2">
        <f t="shared" si="1"/>
        <v>22000</v>
      </c>
      <c r="T8" s="2">
        <f t="shared" si="2"/>
        <v>22000</v>
      </c>
      <c r="U8" s="2">
        <f t="shared" si="3"/>
        <v>22000</v>
      </c>
      <c r="V8" s="2">
        <f t="shared" si="4"/>
        <v>180000</v>
      </c>
      <c r="W8" s="2">
        <f t="shared" si="5"/>
        <v>180000</v>
      </c>
      <c r="X8" s="2">
        <f t="shared" si="6"/>
        <v>180000</v>
      </c>
      <c r="Y8" s="2">
        <f t="shared" si="7"/>
        <v>4500</v>
      </c>
      <c r="Z8" s="2">
        <f t="shared" si="8"/>
        <v>50</v>
      </c>
      <c r="AA8" s="2">
        <f t="shared" si="9"/>
        <v>50</v>
      </c>
      <c r="AB8" s="2">
        <f t="shared" si="10"/>
        <v>25</v>
      </c>
      <c r="AC8" s="2">
        <f t="shared" si="11"/>
        <v>25</v>
      </c>
      <c r="AD8" s="2">
        <f t="shared" si="0"/>
        <v>12.5</v>
      </c>
      <c r="AE8" s="13">
        <f t="shared" si="14"/>
        <v>917.84784727155102</v>
      </c>
      <c r="AF8" s="10">
        <f t="shared" si="15"/>
        <v>0.5</v>
      </c>
      <c r="AG8" s="10">
        <f t="shared" si="16"/>
        <v>155.6</v>
      </c>
      <c r="AH8" s="10">
        <f t="shared" si="17"/>
        <v>270000</v>
      </c>
      <c r="AI8" s="10">
        <f t="shared" si="18"/>
        <v>275000</v>
      </c>
      <c r="AJ8" s="10">
        <f t="shared" si="19"/>
        <v>270000</v>
      </c>
      <c r="AK8" s="10">
        <f t="shared" si="20"/>
        <v>136080000000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29">
        <f t="shared" si="12"/>
        <v>200000</v>
      </c>
      <c r="BC8" s="8">
        <v>6</v>
      </c>
      <c r="BD8" s="1">
        <v>3</v>
      </c>
      <c r="BE8" s="1">
        <v>3</v>
      </c>
      <c r="BF8" s="1">
        <v>3</v>
      </c>
      <c r="BG8" s="1">
        <v>3</v>
      </c>
      <c r="BH8" s="1">
        <v>1</v>
      </c>
      <c r="BI8" s="1">
        <v>1</v>
      </c>
      <c r="BJ8" s="1">
        <v>1</v>
      </c>
      <c r="BK8" s="1">
        <v>1</v>
      </c>
      <c r="BL8" s="1">
        <v>2</v>
      </c>
      <c r="BM8" s="1">
        <v>2</v>
      </c>
      <c r="BN8" s="1">
        <v>2</v>
      </c>
      <c r="BO8" s="1">
        <v>2</v>
      </c>
      <c r="BP8" s="1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</v>
      </c>
      <c r="S9" s="2">
        <f t="shared" si="1"/>
        <v>18000</v>
      </c>
      <c r="T9" s="2">
        <f t="shared" si="2"/>
        <v>20000</v>
      </c>
      <c r="U9" s="2">
        <f t="shared" si="3"/>
        <v>22000</v>
      </c>
      <c r="V9" s="2">
        <f t="shared" si="4"/>
        <v>180000</v>
      </c>
      <c r="W9" s="2">
        <f t="shared" si="5"/>
        <v>200000</v>
      </c>
      <c r="X9" s="2">
        <f t="shared" si="6"/>
        <v>220000.00000000003</v>
      </c>
      <c r="Y9" s="2">
        <f t="shared" si="7"/>
        <v>5500</v>
      </c>
      <c r="Z9" s="2">
        <f t="shared" si="8"/>
        <v>45</v>
      </c>
      <c r="AA9" s="2">
        <f t="shared" si="9"/>
        <v>50</v>
      </c>
      <c r="AB9" s="2">
        <f t="shared" si="10"/>
        <v>25</v>
      </c>
      <c r="AC9" s="2">
        <f t="shared" si="11"/>
        <v>37.5</v>
      </c>
      <c r="AD9" s="2">
        <f t="shared" si="0"/>
        <v>12.5</v>
      </c>
      <c r="AE9" s="13">
        <f t="shared" si="14"/>
        <v>1044.1337076570815</v>
      </c>
      <c r="AF9" s="10">
        <f t="shared" si="15"/>
        <v>0.5</v>
      </c>
      <c r="AG9" s="10">
        <f t="shared" si="16"/>
        <v>106.86666666666667</v>
      </c>
      <c r="AH9" s="10">
        <f t="shared" si="17"/>
        <v>290000</v>
      </c>
      <c r="AI9" s="10">
        <f t="shared" si="18"/>
        <v>225000</v>
      </c>
      <c r="AJ9" s="10">
        <f t="shared" si="19"/>
        <v>310000</v>
      </c>
      <c r="AK9" s="10">
        <f t="shared" si="20"/>
        <v>175700000000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29">
        <f t="shared" si="12"/>
        <v>200000</v>
      </c>
      <c r="BC9" s="8">
        <v>7</v>
      </c>
      <c r="BD9" s="1">
        <v>1</v>
      </c>
      <c r="BE9" s="1">
        <v>1</v>
      </c>
      <c r="BF9" s="1">
        <v>2</v>
      </c>
      <c r="BG9" s="1">
        <v>3</v>
      </c>
      <c r="BH9" s="1">
        <v>1</v>
      </c>
      <c r="BI9" s="1">
        <v>2</v>
      </c>
      <c r="BJ9" s="1">
        <v>3</v>
      </c>
      <c r="BK9" s="1">
        <v>3</v>
      </c>
      <c r="BL9" s="1">
        <v>1</v>
      </c>
      <c r="BM9" s="1">
        <v>2</v>
      </c>
      <c r="BN9" s="1">
        <v>2</v>
      </c>
      <c r="BO9" s="1">
        <v>3</v>
      </c>
      <c r="BP9" s="1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</v>
      </c>
      <c r="S10" s="2">
        <f t="shared" si="1"/>
        <v>20000</v>
      </c>
      <c r="T10" s="2">
        <f t="shared" si="2"/>
        <v>22000</v>
      </c>
      <c r="U10" s="2">
        <f t="shared" si="3"/>
        <v>18000</v>
      </c>
      <c r="V10" s="2">
        <f t="shared" si="4"/>
        <v>200000</v>
      </c>
      <c r="W10" s="2">
        <f t="shared" si="5"/>
        <v>220000.00000000003</v>
      </c>
      <c r="X10" s="2">
        <f t="shared" si="6"/>
        <v>180000</v>
      </c>
      <c r="Y10" s="2">
        <f t="shared" si="7"/>
        <v>4500</v>
      </c>
      <c r="Z10" s="2">
        <f t="shared" si="8"/>
        <v>50</v>
      </c>
      <c r="AA10" s="2">
        <f t="shared" si="9"/>
        <v>55.000000000000007</v>
      </c>
      <c r="AB10" s="2">
        <f t="shared" si="10"/>
        <v>37.5</v>
      </c>
      <c r="AC10" s="2">
        <f t="shared" si="11"/>
        <v>12.5</v>
      </c>
      <c r="AD10" s="2">
        <f t="shared" si="0"/>
        <v>12.5</v>
      </c>
      <c r="AE10" s="13">
        <f t="shared" si="14"/>
        <v>724.02214249386031</v>
      </c>
      <c r="AF10" s="10">
        <f t="shared" si="15"/>
        <v>0.5</v>
      </c>
      <c r="AG10" s="10">
        <f t="shared" si="16"/>
        <v>254.8</v>
      </c>
      <c r="AH10" s="10">
        <f t="shared" si="17"/>
        <v>290000</v>
      </c>
      <c r="AI10" s="10">
        <f t="shared" si="18"/>
        <v>375000</v>
      </c>
      <c r="AJ10" s="10">
        <f t="shared" si="19"/>
        <v>310000</v>
      </c>
      <c r="AK10" s="10">
        <f t="shared" si="20"/>
        <v>193850000000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29">
        <f t="shared" si="12"/>
        <v>200000</v>
      </c>
      <c r="BC10" s="8">
        <v>8</v>
      </c>
      <c r="BD10" s="1">
        <v>2</v>
      </c>
      <c r="BE10" s="1">
        <v>2</v>
      </c>
      <c r="BF10" s="1">
        <v>3</v>
      </c>
      <c r="BG10" s="1">
        <v>1</v>
      </c>
      <c r="BH10" s="1">
        <v>2</v>
      </c>
      <c r="BI10" s="1">
        <v>3</v>
      </c>
      <c r="BJ10" s="1">
        <v>1</v>
      </c>
      <c r="BK10" s="1">
        <v>1</v>
      </c>
      <c r="BL10" s="1">
        <v>2</v>
      </c>
      <c r="BM10" s="1">
        <v>3</v>
      </c>
      <c r="BN10" s="1">
        <v>3</v>
      </c>
      <c r="BO10" s="1">
        <v>1</v>
      </c>
      <c r="BP10" s="1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</v>
      </c>
      <c r="S11" s="2">
        <f t="shared" si="1"/>
        <v>22000</v>
      </c>
      <c r="T11" s="2">
        <f t="shared" si="2"/>
        <v>18000</v>
      </c>
      <c r="U11" s="2">
        <f t="shared" si="3"/>
        <v>20000</v>
      </c>
      <c r="V11" s="2">
        <f t="shared" si="4"/>
        <v>220000.00000000003</v>
      </c>
      <c r="W11" s="2">
        <f t="shared" si="5"/>
        <v>180000</v>
      </c>
      <c r="X11" s="2">
        <f t="shared" si="6"/>
        <v>200000</v>
      </c>
      <c r="Y11" s="2">
        <f t="shared" si="7"/>
        <v>5000</v>
      </c>
      <c r="Z11" s="2">
        <f t="shared" si="8"/>
        <v>55.000000000000007</v>
      </c>
      <c r="AA11" s="2">
        <f t="shared" si="9"/>
        <v>45</v>
      </c>
      <c r="AB11" s="2">
        <f t="shared" si="10"/>
        <v>12.5</v>
      </c>
      <c r="AC11" s="2">
        <f t="shared" si="11"/>
        <v>25</v>
      </c>
      <c r="AD11" s="2">
        <f t="shared" si="0"/>
        <v>12.5</v>
      </c>
      <c r="AE11" s="13">
        <f t="shared" si="14"/>
        <v>638.16413586531723</v>
      </c>
      <c r="AF11" s="10">
        <f t="shared" si="15"/>
        <v>0.5</v>
      </c>
      <c r="AG11" s="10">
        <f t="shared" si="16"/>
        <v>147.80000000000001</v>
      </c>
      <c r="AH11" s="10">
        <f t="shared" si="17"/>
        <v>320000</v>
      </c>
      <c r="AI11" s="10">
        <f t="shared" si="18"/>
        <v>137500</v>
      </c>
      <c r="AJ11" s="10">
        <f t="shared" si="19"/>
        <v>280000</v>
      </c>
      <c r="AK11" s="10">
        <f t="shared" si="20"/>
        <v>130100000000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29">
        <f t="shared" si="12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</v>
      </c>
      <c r="S12" s="2">
        <f t="shared" si="1"/>
        <v>18000</v>
      </c>
      <c r="T12" s="2">
        <f t="shared" si="2"/>
        <v>22000</v>
      </c>
      <c r="U12" s="2">
        <f t="shared" si="3"/>
        <v>20000</v>
      </c>
      <c r="V12" s="2">
        <f t="shared" si="4"/>
        <v>180000</v>
      </c>
      <c r="W12" s="2">
        <f t="shared" si="5"/>
        <v>220000.00000000003</v>
      </c>
      <c r="X12" s="2">
        <f t="shared" si="6"/>
        <v>200000</v>
      </c>
      <c r="Y12" s="2">
        <f t="shared" si="7"/>
        <v>5500</v>
      </c>
      <c r="Z12" s="2">
        <f t="shared" si="8"/>
        <v>50</v>
      </c>
      <c r="AA12" s="2">
        <f t="shared" si="9"/>
        <v>45</v>
      </c>
      <c r="AB12" s="2">
        <f t="shared" si="10"/>
        <v>37.5</v>
      </c>
      <c r="AC12" s="2">
        <f t="shared" si="11"/>
        <v>25</v>
      </c>
      <c r="AD12" s="2">
        <f t="shared" si="0"/>
        <v>12.5</v>
      </c>
      <c r="AE12" s="13">
        <f t="shared" si="14"/>
        <v>940.12254339579647</v>
      </c>
      <c r="AF12" s="10">
        <f t="shared" si="15"/>
        <v>0.5</v>
      </c>
      <c r="AG12" s="10">
        <f t="shared" si="16"/>
        <v>149.19999999999999</v>
      </c>
      <c r="AH12" s="10">
        <f t="shared" si="17"/>
        <v>280000</v>
      </c>
      <c r="AI12" s="10">
        <f t="shared" si="18"/>
        <v>337500</v>
      </c>
      <c r="AJ12" s="10">
        <f t="shared" si="19"/>
        <v>320000</v>
      </c>
      <c r="AK12" s="10">
        <f t="shared" si="20"/>
        <v>216650000000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29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</v>
      </c>
      <c r="S13" s="2">
        <f t="shared" si="1"/>
        <v>20000</v>
      </c>
      <c r="T13" s="2">
        <f t="shared" si="2"/>
        <v>18000</v>
      </c>
      <c r="U13" s="2">
        <f t="shared" si="3"/>
        <v>22000</v>
      </c>
      <c r="V13" s="2">
        <f t="shared" si="4"/>
        <v>200000</v>
      </c>
      <c r="W13" s="2">
        <f t="shared" si="5"/>
        <v>180000</v>
      </c>
      <c r="X13" s="2">
        <f t="shared" si="6"/>
        <v>220000.00000000003</v>
      </c>
      <c r="Y13" s="2">
        <f t="shared" si="7"/>
        <v>4500</v>
      </c>
      <c r="Z13" s="2">
        <f t="shared" si="8"/>
        <v>55.000000000000007</v>
      </c>
      <c r="AA13" s="2">
        <f t="shared" si="9"/>
        <v>50</v>
      </c>
      <c r="AB13" s="2">
        <f t="shared" si="10"/>
        <v>12.5</v>
      </c>
      <c r="AC13" s="2">
        <f t="shared" si="11"/>
        <v>37.5</v>
      </c>
      <c r="AD13" s="2">
        <f t="shared" si="0"/>
        <v>12.5</v>
      </c>
      <c r="AE13" s="13">
        <f t="shared" si="14"/>
        <v>678.40145780090393</v>
      </c>
      <c r="AF13" s="10">
        <f t="shared" si="15"/>
        <v>0.5</v>
      </c>
      <c r="AG13" s="10">
        <f t="shared" si="16"/>
        <v>114.73333333333333</v>
      </c>
      <c r="AH13" s="10">
        <f t="shared" si="17"/>
        <v>310000</v>
      </c>
      <c r="AI13" s="10">
        <f t="shared" si="18"/>
        <v>125000</v>
      </c>
      <c r="AJ13" s="10">
        <f t="shared" si="19"/>
        <v>290000</v>
      </c>
      <c r="AK13" s="10">
        <f t="shared" si="20"/>
        <v>126350000000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10.183443092397457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29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</v>
      </c>
      <c r="S14" s="2">
        <f t="shared" si="1"/>
        <v>22000</v>
      </c>
      <c r="T14" s="2">
        <f t="shared" si="2"/>
        <v>20000</v>
      </c>
      <c r="U14" s="2">
        <f t="shared" si="3"/>
        <v>18000</v>
      </c>
      <c r="V14" s="2">
        <f t="shared" si="4"/>
        <v>220000.00000000003</v>
      </c>
      <c r="W14" s="2">
        <f t="shared" si="5"/>
        <v>200000</v>
      </c>
      <c r="X14" s="2">
        <f t="shared" si="6"/>
        <v>180000</v>
      </c>
      <c r="Y14" s="2">
        <f t="shared" si="7"/>
        <v>5000</v>
      </c>
      <c r="Z14" s="2">
        <f t="shared" si="8"/>
        <v>45</v>
      </c>
      <c r="AA14" s="2">
        <f t="shared" si="9"/>
        <v>55.000000000000007</v>
      </c>
      <c r="AB14" s="2">
        <f t="shared" si="10"/>
        <v>25</v>
      </c>
      <c r="AC14" s="2">
        <f t="shared" si="11"/>
        <v>12.5</v>
      </c>
      <c r="AD14" s="2">
        <f t="shared" si="0"/>
        <v>12.5</v>
      </c>
      <c r="AE14" s="13">
        <f t="shared" si="14"/>
        <v>719.42255821278718</v>
      </c>
      <c r="AF14" s="10">
        <f t="shared" si="15"/>
        <v>0.5</v>
      </c>
      <c r="AG14" s="10">
        <f t="shared" si="16"/>
        <v>243.4</v>
      </c>
      <c r="AH14" s="10">
        <f t="shared" si="17"/>
        <v>310000</v>
      </c>
      <c r="AI14" s="10">
        <f t="shared" si="18"/>
        <v>275000</v>
      </c>
      <c r="AJ14" s="10">
        <f t="shared" si="19"/>
        <v>290000</v>
      </c>
      <c r="AK14" s="10">
        <f t="shared" si="20"/>
        <v>167900000000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60.116818985713806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29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</v>
      </c>
      <c r="S15" s="2">
        <f t="shared" si="1"/>
        <v>20000</v>
      </c>
      <c r="T15" s="2">
        <f t="shared" si="2"/>
        <v>22000</v>
      </c>
      <c r="U15" s="2">
        <f t="shared" si="3"/>
        <v>18000</v>
      </c>
      <c r="V15" s="2">
        <f t="shared" si="4"/>
        <v>220000.00000000003</v>
      </c>
      <c r="W15" s="2">
        <f t="shared" si="5"/>
        <v>200000</v>
      </c>
      <c r="X15" s="2">
        <f t="shared" si="6"/>
        <v>180000</v>
      </c>
      <c r="Y15" s="2">
        <f t="shared" si="7"/>
        <v>5500</v>
      </c>
      <c r="Z15" s="2">
        <f t="shared" si="8"/>
        <v>55.000000000000007</v>
      </c>
      <c r="AA15" s="2">
        <f t="shared" si="9"/>
        <v>50</v>
      </c>
      <c r="AB15" s="2">
        <f t="shared" si="10"/>
        <v>12.5</v>
      </c>
      <c r="AC15" s="2">
        <f t="shared" si="11"/>
        <v>25</v>
      </c>
      <c r="AD15" s="2">
        <f t="shared" si="0"/>
        <v>25</v>
      </c>
      <c r="AE15" s="13">
        <f t="shared" si="14"/>
        <v>775.54554176056547</v>
      </c>
      <c r="AF15" s="10">
        <f t="shared" si="15"/>
        <v>0.52631578947368418</v>
      </c>
      <c r="AG15" s="10">
        <f t="shared" si="16"/>
        <v>105.3578947368421</v>
      </c>
      <c r="AH15" s="10">
        <f t="shared" si="17"/>
        <v>310000</v>
      </c>
      <c r="AI15" s="10">
        <f t="shared" si="18"/>
        <v>118421.05263157895</v>
      </c>
      <c r="AJ15" s="10">
        <f t="shared" si="19"/>
        <v>290000</v>
      </c>
      <c r="AK15" s="10">
        <f t="shared" si="20"/>
        <v>134450000000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29">
        <f t="shared" si="12"/>
        <v>25</v>
      </c>
      <c r="AZ15" s="30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</v>
      </c>
      <c r="S16" s="2">
        <f t="shared" si="1"/>
        <v>22000</v>
      </c>
      <c r="T16" s="2">
        <f t="shared" si="2"/>
        <v>18000</v>
      </c>
      <c r="U16" s="2">
        <f t="shared" si="3"/>
        <v>20000</v>
      </c>
      <c r="V16" s="2">
        <f t="shared" si="4"/>
        <v>180000</v>
      </c>
      <c r="W16" s="2">
        <f t="shared" si="5"/>
        <v>220000.00000000003</v>
      </c>
      <c r="X16" s="2">
        <f t="shared" si="6"/>
        <v>200000</v>
      </c>
      <c r="Y16" s="2">
        <f t="shared" si="7"/>
        <v>4500</v>
      </c>
      <c r="Z16" s="2">
        <f t="shared" si="8"/>
        <v>45</v>
      </c>
      <c r="AA16" s="2">
        <f t="shared" si="9"/>
        <v>55.000000000000007</v>
      </c>
      <c r="AB16" s="2">
        <f t="shared" si="10"/>
        <v>25</v>
      </c>
      <c r="AC16" s="2">
        <f t="shared" si="11"/>
        <v>37.5</v>
      </c>
      <c r="AD16" s="2">
        <f t="shared" si="0"/>
        <v>25</v>
      </c>
      <c r="AE16" s="13">
        <f t="shared" si="14"/>
        <v>1337.1638334438182</v>
      </c>
      <c r="AF16" s="10">
        <f t="shared" si="15"/>
        <v>0.52380952380952384</v>
      </c>
      <c r="AG16" s="10">
        <f t="shared" si="16"/>
        <v>75.37460317460318</v>
      </c>
      <c r="AH16" s="10">
        <f t="shared" si="17"/>
        <v>280000</v>
      </c>
      <c r="AI16" s="10">
        <f t="shared" si="18"/>
        <v>261904.76190476189</v>
      </c>
      <c r="AJ16" s="10">
        <f t="shared" si="19"/>
        <v>320000</v>
      </c>
      <c r="AK16" s="10">
        <f t="shared" si="20"/>
        <v>159800000000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29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</v>
      </c>
      <c r="S17" s="2">
        <f t="shared" si="1"/>
        <v>18000</v>
      </c>
      <c r="T17" s="2">
        <f t="shared" si="2"/>
        <v>20000</v>
      </c>
      <c r="U17" s="2">
        <f t="shared" si="3"/>
        <v>22000</v>
      </c>
      <c r="V17" s="2">
        <f t="shared" si="4"/>
        <v>200000</v>
      </c>
      <c r="W17" s="2">
        <f t="shared" si="5"/>
        <v>180000</v>
      </c>
      <c r="X17" s="2">
        <f t="shared" si="6"/>
        <v>220000.00000000003</v>
      </c>
      <c r="Y17" s="2">
        <f t="shared" si="7"/>
        <v>5000</v>
      </c>
      <c r="Z17" s="2">
        <f t="shared" si="8"/>
        <v>50</v>
      </c>
      <c r="AA17" s="2">
        <f t="shared" si="9"/>
        <v>45</v>
      </c>
      <c r="AB17" s="2">
        <f t="shared" si="10"/>
        <v>37.5</v>
      </c>
      <c r="AC17" s="2">
        <f t="shared" si="11"/>
        <v>12.5</v>
      </c>
      <c r="AD17" s="2">
        <f t="shared" si="0"/>
        <v>25</v>
      </c>
      <c r="AE17" s="13">
        <f t="shared" si="14"/>
        <v>997.93475885837859</v>
      </c>
      <c r="AF17" s="10">
        <f t="shared" si="15"/>
        <v>0.45</v>
      </c>
      <c r="AG17" s="10">
        <f t="shared" si="16"/>
        <v>145.68</v>
      </c>
      <c r="AH17" s="10">
        <f t="shared" si="17"/>
        <v>310000</v>
      </c>
      <c r="AI17" s="10">
        <f t="shared" si="18"/>
        <v>371250</v>
      </c>
      <c r="AJ17" s="10">
        <f t="shared" si="19"/>
        <v>290000</v>
      </c>
      <c r="AK17" s="10">
        <f t="shared" si="20"/>
        <v>205400000000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</v>
      </c>
      <c r="S18" s="2">
        <f t="shared" si="1"/>
        <v>20000</v>
      </c>
      <c r="T18" s="2">
        <f t="shared" si="2"/>
        <v>22000</v>
      </c>
      <c r="U18" s="2">
        <f t="shared" si="3"/>
        <v>20000</v>
      </c>
      <c r="V18" s="2">
        <f t="shared" si="4"/>
        <v>180000</v>
      </c>
      <c r="W18" s="2">
        <f t="shared" si="5"/>
        <v>180000</v>
      </c>
      <c r="X18" s="2">
        <f t="shared" si="6"/>
        <v>220000.00000000003</v>
      </c>
      <c r="Y18" s="2">
        <f t="shared" si="7"/>
        <v>5000</v>
      </c>
      <c r="Z18" s="2">
        <f t="shared" si="8"/>
        <v>55.000000000000007</v>
      </c>
      <c r="AA18" s="2">
        <f t="shared" si="9"/>
        <v>55.000000000000007</v>
      </c>
      <c r="AB18" s="2">
        <f t="shared" si="10"/>
        <v>25</v>
      </c>
      <c r="AC18" s="2">
        <f t="shared" si="11"/>
        <v>12.5</v>
      </c>
      <c r="AD18" s="2">
        <f t="shared" si="0"/>
        <v>25</v>
      </c>
      <c r="AE18" s="13">
        <f t="shared" si="14"/>
        <v>870.76879131114322</v>
      </c>
      <c r="AF18" s="10">
        <f t="shared" si="15"/>
        <v>0.52631578947368418</v>
      </c>
      <c r="AG18" s="10">
        <f t="shared" si="16"/>
        <v>155.7157894736842</v>
      </c>
      <c r="AH18" s="10">
        <f t="shared" si="17"/>
        <v>290000</v>
      </c>
      <c r="AI18" s="10">
        <f t="shared" si="18"/>
        <v>236842.10526315789</v>
      </c>
      <c r="AJ18" s="10">
        <f t="shared" si="19"/>
        <v>290000</v>
      </c>
      <c r="AK18" s="10">
        <f t="shared" si="20"/>
        <v>159500000000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</v>
      </c>
      <c r="S19" s="2">
        <f t="shared" si="1"/>
        <v>22000</v>
      </c>
      <c r="T19" s="2">
        <f t="shared" si="2"/>
        <v>18000</v>
      </c>
      <c r="U19" s="2">
        <f t="shared" si="3"/>
        <v>22000</v>
      </c>
      <c r="V19" s="2">
        <f t="shared" si="4"/>
        <v>200000</v>
      </c>
      <c r="W19" s="2">
        <f t="shared" si="5"/>
        <v>200000</v>
      </c>
      <c r="X19" s="2">
        <f t="shared" si="6"/>
        <v>180000</v>
      </c>
      <c r="Y19" s="2">
        <f t="shared" si="7"/>
        <v>5500</v>
      </c>
      <c r="Z19" s="2">
        <f t="shared" si="8"/>
        <v>45</v>
      </c>
      <c r="AA19" s="2">
        <f t="shared" si="9"/>
        <v>45</v>
      </c>
      <c r="AB19" s="2">
        <f t="shared" si="10"/>
        <v>37.5</v>
      </c>
      <c r="AC19" s="2">
        <f t="shared" si="11"/>
        <v>25</v>
      </c>
      <c r="AD19" s="2">
        <f t="shared" si="0"/>
        <v>25</v>
      </c>
      <c r="AE19" s="13">
        <f t="shared" si="14"/>
        <v>1484.0125600306949</v>
      </c>
      <c r="AF19" s="10">
        <f t="shared" si="15"/>
        <v>0.52380952380952384</v>
      </c>
      <c r="AG19" s="10">
        <f t="shared" si="16"/>
        <v>90.561904761904771</v>
      </c>
      <c r="AH19" s="10">
        <f t="shared" si="17"/>
        <v>290000</v>
      </c>
      <c r="AI19" s="10">
        <f t="shared" si="18"/>
        <v>392857.14285714284</v>
      </c>
      <c r="AJ19" s="10">
        <f t="shared" si="19"/>
        <v>290000</v>
      </c>
      <c r="AK19" s="10">
        <f t="shared" si="20"/>
        <v>206915000000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</v>
      </c>
      <c r="S20" s="2">
        <f t="shared" si="1"/>
        <v>18000</v>
      </c>
      <c r="T20" s="2">
        <f t="shared" si="2"/>
        <v>20000</v>
      </c>
      <c r="U20" s="2">
        <f t="shared" si="3"/>
        <v>18000</v>
      </c>
      <c r="V20" s="2">
        <f t="shared" si="4"/>
        <v>220000.00000000003</v>
      </c>
      <c r="W20" s="2">
        <f t="shared" si="5"/>
        <v>220000.00000000003</v>
      </c>
      <c r="X20" s="2">
        <f t="shared" si="6"/>
        <v>200000</v>
      </c>
      <c r="Y20" s="2">
        <f t="shared" si="7"/>
        <v>4500</v>
      </c>
      <c r="Z20" s="2">
        <f t="shared" si="8"/>
        <v>50</v>
      </c>
      <c r="AA20" s="2">
        <f t="shared" si="9"/>
        <v>50</v>
      </c>
      <c r="AB20" s="2">
        <f t="shared" si="10"/>
        <v>12.5</v>
      </c>
      <c r="AC20" s="2">
        <f t="shared" si="11"/>
        <v>37.5</v>
      </c>
      <c r="AD20" s="2">
        <f t="shared" si="0"/>
        <v>25</v>
      </c>
      <c r="AE20" s="13">
        <f t="shared" si="14"/>
        <v>783.94779925326327</v>
      </c>
      <c r="AF20" s="10">
        <f t="shared" si="15"/>
        <v>0.45</v>
      </c>
      <c r="AG20" s="10">
        <f t="shared" si="16"/>
        <v>81.893333333333331</v>
      </c>
      <c r="AH20" s="10">
        <f t="shared" si="17"/>
        <v>320000</v>
      </c>
      <c r="AI20" s="10">
        <f t="shared" si="18"/>
        <v>123750</v>
      </c>
      <c r="AJ20" s="10">
        <f t="shared" si="19"/>
        <v>320000</v>
      </c>
      <c r="AK20" s="10">
        <f t="shared" si="20"/>
        <v>141280000000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5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</v>
      </c>
      <c r="S21" s="2">
        <f t="shared" si="1"/>
        <v>20000</v>
      </c>
      <c r="T21" s="2">
        <f t="shared" si="2"/>
        <v>18000</v>
      </c>
      <c r="U21" s="2">
        <f t="shared" si="3"/>
        <v>22000</v>
      </c>
      <c r="V21" s="2">
        <f t="shared" si="4"/>
        <v>220000.00000000003</v>
      </c>
      <c r="W21" s="2">
        <f t="shared" si="5"/>
        <v>220000.00000000003</v>
      </c>
      <c r="X21" s="2">
        <f t="shared" si="6"/>
        <v>180000</v>
      </c>
      <c r="Y21" s="2">
        <f t="shared" si="7"/>
        <v>5000</v>
      </c>
      <c r="Z21" s="2">
        <f t="shared" si="8"/>
        <v>50</v>
      </c>
      <c r="AA21" s="2">
        <f t="shared" si="9"/>
        <v>45</v>
      </c>
      <c r="AB21" s="2">
        <f t="shared" si="10"/>
        <v>25</v>
      </c>
      <c r="AC21" s="2">
        <f t="shared" si="11"/>
        <v>37.5</v>
      </c>
      <c r="AD21" s="2">
        <f t="shared" si="0"/>
        <v>25</v>
      </c>
      <c r="AE21" s="13">
        <f t="shared" si="14"/>
        <v>1162.913325350557</v>
      </c>
      <c r="AF21" s="10">
        <f t="shared" si="15"/>
        <v>0.52631578947368418</v>
      </c>
      <c r="AG21" s="10">
        <f t="shared" si="16"/>
        <v>79.305263157894728</v>
      </c>
      <c r="AH21" s="10">
        <f t="shared" si="17"/>
        <v>310000</v>
      </c>
      <c r="AI21" s="10">
        <f t="shared" si="18"/>
        <v>236842.10526315789</v>
      </c>
      <c r="AJ21" s="10">
        <f t="shared" si="19"/>
        <v>310000</v>
      </c>
      <c r="AK21" s="10">
        <f t="shared" si="20"/>
        <v>176700000000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LOOKUP(BD7,$AY$3:$BA$3,AY4:BA4)</f>
        <v>20000</v>
      </c>
      <c r="AV21" s="1">
        <v>0.9</v>
      </c>
      <c r="AW21" s="1">
        <v>1</v>
      </c>
      <c r="AX21" s="1">
        <v>1.1000000000000001</v>
      </c>
      <c r="AY21" s="2">
        <f>AU21*AV21</f>
        <v>18000</v>
      </c>
      <c r="AZ21" s="2">
        <f>AU21*AW21</f>
        <v>20000</v>
      </c>
      <c r="BA21" s="2">
        <f>AU21*AX21</f>
        <v>22000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</v>
      </c>
      <c r="S22" s="2">
        <f t="shared" si="1"/>
        <v>22000</v>
      </c>
      <c r="T22" s="2">
        <f t="shared" si="2"/>
        <v>20000</v>
      </c>
      <c r="U22" s="2">
        <f t="shared" si="3"/>
        <v>18000</v>
      </c>
      <c r="V22" s="2">
        <f t="shared" si="4"/>
        <v>180000</v>
      </c>
      <c r="W22" s="2">
        <f t="shared" si="5"/>
        <v>180000</v>
      </c>
      <c r="X22" s="2">
        <f t="shared" si="6"/>
        <v>200000</v>
      </c>
      <c r="Y22" s="2">
        <f t="shared" si="7"/>
        <v>5500</v>
      </c>
      <c r="Z22" s="2">
        <f t="shared" si="8"/>
        <v>55.000000000000007</v>
      </c>
      <c r="AA22" s="2">
        <f t="shared" si="9"/>
        <v>50</v>
      </c>
      <c r="AB22" s="2">
        <f t="shared" si="10"/>
        <v>37.5</v>
      </c>
      <c r="AC22" s="2">
        <f t="shared" si="11"/>
        <v>12.5</v>
      </c>
      <c r="AD22" s="2">
        <f t="shared" si="0"/>
        <v>25</v>
      </c>
      <c r="AE22" s="13">
        <f t="shared" si="14"/>
        <v>1139.8451262835465</v>
      </c>
      <c r="AF22" s="10">
        <f t="shared" si="15"/>
        <v>0.52380952380952384</v>
      </c>
      <c r="AG22" s="10">
        <f t="shared" si="16"/>
        <v>152.52380952380952</v>
      </c>
      <c r="AH22" s="10">
        <f t="shared" si="17"/>
        <v>280000</v>
      </c>
      <c r="AI22" s="10">
        <f t="shared" si="18"/>
        <v>392857.14285714284</v>
      </c>
      <c r="AJ22" s="10">
        <f t="shared" si="19"/>
        <v>280000</v>
      </c>
      <c r="AK22" s="10">
        <f t="shared" si="20"/>
        <v>196980000000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LOOKUP(BE7,$AY$3:$BA$3,AY5:BA5)</f>
        <v>20000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</v>
      </c>
      <c r="AZ22" s="2">
        <f t="shared" ref="AZ22:AZ33" si="23">AU22*AW22</f>
        <v>20000</v>
      </c>
      <c r="BA22" s="2">
        <f t="shared" ref="BA22:BA33" si="24">AU22*AX22</f>
        <v>22000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</v>
      </c>
      <c r="S23" s="2">
        <f t="shared" si="1"/>
        <v>18000</v>
      </c>
      <c r="T23" s="2">
        <f t="shared" si="2"/>
        <v>22000</v>
      </c>
      <c r="U23" s="2">
        <f t="shared" si="3"/>
        <v>20000</v>
      </c>
      <c r="V23" s="2">
        <f t="shared" si="4"/>
        <v>200000</v>
      </c>
      <c r="W23" s="2">
        <f t="shared" si="5"/>
        <v>200000</v>
      </c>
      <c r="X23" s="2">
        <f t="shared" si="6"/>
        <v>220000.00000000003</v>
      </c>
      <c r="Y23" s="2">
        <f t="shared" si="7"/>
        <v>4500</v>
      </c>
      <c r="Z23" s="2">
        <f t="shared" si="8"/>
        <v>45</v>
      </c>
      <c r="AA23" s="2">
        <f t="shared" si="9"/>
        <v>55.000000000000007</v>
      </c>
      <c r="AB23" s="2">
        <f t="shared" si="10"/>
        <v>12.5</v>
      </c>
      <c r="AC23" s="2">
        <f t="shared" si="11"/>
        <v>25</v>
      </c>
      <c r="AD23" s="2">
        <f t="shared" si="0"/>
        <v>25</v>
      </c>
      <c r="AE23" s="13">
        <f t="shared" si="14"/>
        <v>760.13408624955366</v>
      </c>
      <c r="AF23" s="10">
        <f t="shared" si="15"/>
        <v>0.45</v>
      </c>
      <c r="AG23" s="10">
        <f t="shared" si="16"/>
        <v>96.039999999999992</v>
      </c>
      <c r="AH23" s="10">
        <f t="shared" si="17"/>
        <v>310000</v>
      </c>
      <c r="AI23" s="10">
        <f t="shared" si="18"/>
        <v>123750</v>
      </c>
      <c r="AJ23" s="10">
        <f t="shared" si="19"/>
        <v>310000</v>
      </c>
      <c r="AK23" s="10">
        <f t="shared" si="20"/>
        <v>133765000000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LOOKUP(BF7,$AY$3:$BA$3,AY6:BA6)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</v>
      </c>
      <c r="S24" s="2">
        <f t="shared" si="1"/>
        <v>20000</v>
      </c>
      <c r="T24" s="2">
        <f t="shared" si="2"/>
        <v>20000</v>
      </c>
      <c r="U24" s="2">
        <f t="shared" si="3"/>
        <v>22000</v>
      </c>
      <c r="V24" s="2">
        <f t="shared" si="4"/>
        <v>220000.00000000003</v>
      </c>
      <c r="W24" s="2">
        <f t="shared" si="5"/>
        <v>180000</v>
      </c>
      <c r="X24" s="2">
        <f t="shared" si="6"/>
        <v>200000</v>
      </c>
      <c r="Y24" s="2">
        <f t="shared" si="7"/>
        <v>4500</v>
      </c>
      <c r="Z24" s="2">
        <f t="shared" si="8"/>
        <v>45</v>
      </c>
      <c r="AA24" s="2">
        <f t="shared" si="9"/>
        <v>55.000000000000007</v>
      </c>
      <c r="AB24" s="2">
        <f t="shared" si="10"/>
        <v>37.5</v>
      </c>
      <c r="AC24" s="2">
        <f t="shared" si="11"/>
        <v>25</v>
      </c>
      <c r="AD24" s="2">
        <f t="shared" si="0"/>
        <v>25</v>
      </c>
      <c r="AE24" s="13">
        <f t="shared" si="14"/>
        <v>1339.8307852255045</v>
      </c>
      <c r="AF24" s="10">
        <f t="shared" si="15"/>
        <v>0.52631578947368418</v>
      </c>
      <c r="AG24" s="10">
        <f t="shared" si="16"/>
        <v>92.15789473684211</v>
      </c>
      <c r="AH24" s="10">
        <f t="shared" si="17"/>
        <v>320000</v>
      </c>
      <c r="AI24" s="10">
        <f t="shared" si="18"/>
        <v>355263.15789473685</v>
      </c>
      <c r="AJ24" s="10">
        <f t="shared" si="19"/>
        <v>280000</v>
      </c>
      <c r="AK24" s="10">
        <f t="shared" si="20"/>
        <v>193550000000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LOOKUP(BG7,$AY$3:$BA$3,AY7:BA7)</f>
        <v>20000</v>
      </c>
      <c r="AV24" s="1">
        <v>0.9</v>
      </c>
      <c r="AW24" s="1">
        <v>1</v>
      </c>
      <c r="AX24" s="1">
        <v>1.1000000000000001</v>
      </c>
      <c r="AY24" s="2">
        <f t="shared" si="22"/>
        <v>18000</v>
      </c>
      <c r="AZ24" s="2">
        <f t="shared" si="23"/>
        <v>20000</v>
      </c>
      <c r="BA24" s="2">
        <f t="shared" si="24"/>
        <v>22000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</v>
      </c>
      <c r="S25" s="2">
        <f t="shared" si="1"/>
        <v>22000</v>
      </c>
      <c r="T25" s="2">
        <f t="shared" si="2"/>
        <v>22000</v>
      </c>
      <c r="U25" s="2">
        <f t="shared" si="3"/>
        <v>18000</v>
      </c>
      <c r="V25" s="2">
        <f t="shared" si="4"/>
        <v>180000</v>
      </c>
      <c r="W25" s="2">
        <f t="shared" si="5"/>
        <v>200000</v>
      </c>
      <c r="X25" s="2">
        <f t="shared" si="6"/>
        <v>220000.00000000003</v>
      </c>
      <c r="Y25" s="2">
        <f t="shared" si="7"/>
        <v>5000</v>
      </c>
      <c r="Z25" s="2">
        <f t="shared" si="8"/>
        <v>50</v>
      </c>
      <c r="AA25" s="2">
        <f t="shared" si="9"/>
        <v>45</v>
      </c>
      <c r="AB25" s="2">
        <f t="shared" si="10"/>
        <v>12.5</v>
      </c>
      <c r="AC25" s="2">
        <f t="shared" si="11"/>
        <v>37.5</v>
      </c>
      <c r="AD25" s="2">
        <f t="shared" si="0"/>
        <v>25</v>
      </c>
      <c r="AE25" s="13">
        <f t="shared" si="14"/>
        <v>857.13494575767049</v>
      </c>
      <c r="AF25" s="10">
        <f t="shared" si="15"/>
        <v>0.52380952380952384</v>
      </c>
      <c r="AG25" s="10">
        <f t="shared" si="16"/>
        <v>84.641269841269832</v>
      </c>
      <c r="AH25" s="10">
        <f t="shared" si="17"/>
        <v>290000</v>
      </c>
      <c r="AI25" s="10">
        <f t="shared" si="18"/>
        <v>130952.38095238095</v>
      </c>
      <c r="AJ25" s="10">
        <f t="shared" si="19"/>
        <v>310000</v>
      </c>
      <c r="AK25" s="10">
        <f t="shared" si="20"/>
        <v>130400000000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LOOKUP(BH7,$AY$3:$BA$3,AY8:BA8)</f>
        <v>200000</v>
      </c>
      <c r="AV25" s="1">
        <v>0.9</v>
      </c>
      <c r="AW25" s="1">
        <v>1</v>
      </c>
      <c r="AX25" s="1">
        <v>1.1000000000000001</v>
      </c>
      <c r="AY25" s="2">
        <f t="shared" si="22"/>
        <v>180000</v>
      </c>
      <c r="AZ25" s="2">
        <f t="shared" si="23"/>
        <v>200000</v>
      </c>
      <c r="BA25" s="2">
        <f t="shared" si="24"/>
        <v>220000.00000000003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</v>
      </c>
      <c r="S26" s="2">
        <f t="shared" si="1"/>
        <v>18000</v>
      </c>
      <c r="T26" s="2">
        <f t="shared" si="2"/>
        <v>18000</v>
      </c>
      <c r="U26" s="2">
        <f t="shared" si="3"/>
        <v>20000</v>
      </c>
      <c r="V26" s="2">
        <f t="shared" si="4"/>
        <v>200000</v>
      </c>
      <c r="W26" s="2">
        <f t="shared" si="5"/>
        <v>220000.00000000003</v>
      </c>
      <c r="X26" s="2">
        <f t="shared" si="6"/>
        <v>180000</v>
      </c>
      <c r="Y26" s="2">
        <f t="shared" si="7"/>
        <v>5500</v>
      </c>
      <c r="Z26" s="2">
        <f t="shared" si="8"/>
        <v>55.000000000000007</v>
      </c>
      <c r="AA26" s="2">
        <f t="shared" si="9"/>
        <v>50</v>
      </c>
      <c r="AB26" s="2">
        <f t="shared" si="10"/>
        <v>25</v>
      </c>
      <c r="AC26" s="2">
        <f t="shared" si="11"/>
        <v>12.5</v>
      </c>
      <c r="AD26" s="2">
        <f t="shared" si="0"/>
        <v>25</v>
      </c>
      <c r="AE26" s="13">
        <f t="shared" si="14"/>
        <v>934.48459243748107</v>
      </c>
      <c r="AF26" s="10">
        <f t="shared" si="15"/>
        <v>0.45</v>
      </c>
      <c r="AG26" s="10">
        <f t="shared" si="16"/>
        <v>144.28</v>
      </c>
      <c r="AH26" s="10">
        <f t="shared" si="17"/>
        <v>290000</v>
      </c>
      <c r="AI26" s="10">
        <f t="shared" si="18"/>
        <v>247500</v>
      </c>
      <c r="AJ26" s="10">
        <f t="shared" si="19"/>
        <v>310000</v>
      </c>
      <c r="AK26" s="10">
        <f t="shared" si="20"/>
        <v>175700000000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LOOKUP(BI7,$AY$3:$BA$3,AY9:BA9)</f>
        <v>200000</v>
      </c>
      <c r="AV26" s="1">
        <v>0.9</v>
      </c>
      <c r="AW26" s="1">
        <v>1</v>
      </c>
      <c r="AX26" s="1">
        <v>1.1000000000000001</v>
      </c>
      <c r="AY26" s="2">
        <f t="shared" si="22"/>
        <v>180000</v>
      </c>
      <c r="AZ26" s="2">
        <f t="shared" si="23"/>
        <v>200000</v>
      </c>
      <c r="BA26" s="2">
        <f t="shared" si="24"/>
        <v>220000.00000000003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</v>
      </c>
      <c r="S27" s="2">
        <f t="shared" si="1"/>
        <v>22000</v>
      </c>
      <c r="T27" s="2">
        <f t="shared" si="2"/>
        <v>20000</v>
      </c>
      <c r="U27" s="2">
        <f t="shared" si="3"/>
        <v>18000</v>
      </c>
      <c r="V27" s="2">
        <f t="shared" si="4"/>
        <v>200000</v>
      </c>
      <c r="W27" s="2">
        <f t="shared" si="5"/>
        <v>220000.00000000003</v>
      </c>
      <c r="X27" s="2">
        <f t="shared" si="6"/>
        <v>220000.00000000003</v>
      </c>
      <c r="Y27" s="2">
        <f t="shared" si="7"/>
        <v>4500</v>
      </c>
      <c r="Z27" s="2">
        <f t="shared" si="8"/>
        <v>55.000000000000007</v>
      </c>
      <c r="AA27" s="2">
        <f t="shared" si="9"/>
        <v>45</v>
      </c>
      <c r="AB27" s="2">
        <f t="shared" si="10"/>
        <v>25</v>
      </c>
      <c r="AC27" s="2">
        <f t="shared" si="11"/>
        <v>25</v>
      </c>
      <c r="AD27" s="2">
        <f t="shared" si="0"/>
        <v>37.5</v>
      </c>
      <c r="AE27" s="13">
        <f t="shared" si="14"/>
        <v>1059.4283393908597</v>
      </c>
      <c r="AF27" s="10">
        <f t="shared" si="15"/>
        <v>0.55000000000000004</v>
      </c>
      <c r="AG27" s="10">
        <f t="shared" si="16"/>
        <v>86.893333333333345</v>
      </c>
      <c r="AH27" s="10">
        <f t="shared" si="17"/>
        <v>310000</v>
      </c>
      <c r="AI27" s="10">
        <f t="shared" si="18"/>
        <v>247500</v>
      </c>
      <c r="AJ27" s="10">
        <f t="shared" si="19"/>
        <v>330000.00000000006</v>
      </c>
      <c r="AK27" s="10">
        <f t="shared" si="20"/>
        <v>177180000000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LOOKUP(BJ7,$AY$3:$BA$3,AY10:BA10)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</v>
      </c>
      <c r="S28" s="2">
        <f t="shared" si="1"/>
        <v>18000</v>
      </c>
      <c r="T28" s="2">
        <f t="shared" si="2"/>
        <v>22000</v>
      </c>
      <c r="U28" s="2">
        <f t="shared" si="3"/>
        <v>20000</v>
      </c>
      <c r="V28" s="2">
        <f t="shared" si="4"/>
        <v>220000.00000000003</v>
      </c>
      <c r="W28" s="2">
        <f t="shared" si="5"/>
        <v>180000</v>
      </c>
      <c r="X28" s="2">
        <f t="shared" si="6"/>
        <v>180000</v>
      </c>
      <c r="Y28" s="2">
        <f t="shared" si="7"/>
        <v>5000</v>
      </c>
      <c r="Z28" s="2">
        <f t="shared" si="8"/>
        <v>45</v>
      </c>
      <c r="AA28" s="2">
        <f t="shared" si="9"/>
        <v>50</v>
      </c>
      <c r="AB28" s="2">
        <f t="shared" si="10"/>
        <v>37.5</v>
      </c>
      <c r="AC28" s="2">
        <f t="shared" si="11"/>
        <v>37.5</v>
      </c>
      <c r="AD28" s="2">
        <f t="shared" si="0"/>
        <v>37.5</v>
      </c>
      <c r="AE28" s="13">
        <f t="shared" si="14"/>
        <v>1627.8794512538364</v>
      </c>
      <c r="AF28" s="10">
        <f t="shared" si="15"/>
        <v>0.47368421052631576</v>
      </c>
      <c r="AG28" s="10">
        <f t="shared" si="16"/>
        <v>67.381286549707596</v>
      </c>
      <c r="AH28" s="10">
        <f t="shared" si="17"/>
        <v>310000</v>
      </c>
      <c r="AI28" s="10">
        <f t="shared" si="18"/>
        <v>355263.15789473685</v>
      </c>
      <c r="AJ28" s="10">
        <f t="shared" si="19"/>
        <v>270000</v>
      </c>
      <c r="AK28" s="10">
        <f t="shared" si="20"/>
        <v>195350000000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LOOKUP(BK7,$AY$3:$BA$3,AY11:BA11)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</v>
      </c>
      <c r="S29" s="2">
        <f t="shared" si="1"/>
        <v>20000</v>
      </c>
      <c r="T29" s="2">
        <f t="shared" si="2"/>
        <v>18000</v>
      </c>
      <c r="U29" s="2">
        <f t="shared" si="3"/>
        <v>22000</v>
      </c>
      <c r="V29" s="2">
        <f t="shared" si="4"/>
        <v>180000</v>
      </c>
      <c r="W29" s="2">
        <f t="shared" si="5"/>
        <v>200000</v>
      </c>
      <c r="X29" s="2">
        <f t="shared" si="6"/>
        <v>200000</v>
      </c>
      <c r="Y29" s="2">
        <f t="shared" si="7"/>
        <v>5500</v>
      </c>
      <c r="Z29" s="2">
        <f t="shared" si="8"/>
        <v>50</v>
      </c>
      <c r="AA29" s="2">
        <f t="shared" si="9"/>
        <v>55.000000000000007</v>
      </c>
      <c r="AB29" s="2">
        <f t="shared" si="10"/>
        <v>12.5</v>
      </c>
      <c r="AC29" s="2">
        <f t="shared" si="11"/>
        <v>12.5</v>
      </c>
      <c r="AD29" s="2">
        <f t="shared" si="0"/>
        <v>37.5</v>
      </c>
      <c r="AE29" s="13">
        <f t="shared" si="14"/>
        <v>865.32903445831448</v>
      </c>
      <c r="AF29" s="10">
        <f t="shared" si="15"/>
        <v>0.47619047619047616</v>
      </c>
      <c r="AG29" s="10">
        <f t="shared" si="16"/>
        <v>110.74920634920635</v>
      </c>
      <c r="AH29" s="10">
        <f t="shared" si="17"/>
        <v>280000</v>
      </c>
      <c r="AI29" s="10">
        <f t="shared" si="18"/>
        <v>130952.38095238095</v>
      </c>
      <c r="AJ29" s="10">
        <f t="shared" si="19"/>
        <v>300000</v>
      </c>
      <c r="AK29" s="10">
        <f t="shared" si="20"/>
        <v>127065000000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LOOKUP(BL7,$AY$3:$BA$3,AY12:BA12)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</v>
      </c>
      <c r="S30" s="2">
        <f t="shared" si="1"/>
        <v>22000</v>
      </c>
      <c r="T30" s="2">
        <f t="shared" si="2"/>
        <v>20000</v>
      </c>
      <c r="U30" s="2">
        <f t="shared" si="3"/>
        <v>20000</v>
      </c>
      <c r="V30" s="2">
        <f t="shared" si="4"/>
        <v>200000</v>
      </c>
      <c r="W30" s="2">
        <f t="shared" si="5"/>
        <v>180000</v>
      </c>
      <c r="X30" s="2">
        <f t="shared" si="6"/>
        <v>180000</v>
      </c>
      <c r="Y30" s="2">
        <f t="shared" si="7"/>
        <v>5500</v>
      </c>
      <c r="Z30" s="2">
        <f t="shared" si="8"/>
        <v>50</v>
      </c>
      <c r="AA30" s="2">
        <f t="shared" si="9"/>
        <v>55.000000000000007</v>
      </c>
      <c r="AB30" s="2">
        <f t="shared" si="10"/>
        <v>12.5</v>
      </c>
      <c r="AC30" s="2">
        <f t="shared" si="11"/>
        <v>37.5</v>
      </c>
      <c r="AD30" s="2">
        <f t="shared" si="0"/>
        <v>37.5</v>
      </c>
      <c r="AE30" s="13">
        <f t="shared" si="14"/>
        <v>1087.9941352953015</v>
      </c>
      <c r="AF30" s="10">
        <f t="shared" si="15"/>
        <v>0.55000000000000004</v>
      </c>
      <c r="AG30" s="10">
        <f t="shared" si="16"/>
        <v>71.262222222222221</v>
      </c>
      <c r="AH30" s="10">
        <f t="shared" si="17"/>
        <v>290000</v>
      </c>
      <c r="AI30" s="10">
        <f t="shared" si="18"/>
        <v>123750</v>
      </c>
      <c r="AJ30" s="10">
        <f t="shared" si="19"/>
        <v>270000</v>
      </c>
      <c r="AK30" s="10">
        <f t="shared" si="20"/>
        <v>119880000000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LOOKUP(BM7,$AY$3:$BA$3,AY13:BA13)</f>
        <v>50</v>
      </c>
      <c r="AV30" s="1">
        <v>0.9</v>
      </c>
      <c r="AW30" s="1">
        <v>1</v>
      </c>
      <c r="AX30" s="1">
        <v>1.1000000000000001</v>
      </c>
      <c r="AY30" s="2">
        <f t="shared" si="22"/>
        <v>45</v>
      </c>
      <c r="AZ30" s="2">
        <f t="shared" si="23"/>
        <v>50</v>
      </c>
      <c r="BA30" s="2">
        <f t="shared" si="24"/>
        <v>55.000000000000007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</v>
      </c>
      <c r="S31" s="2">
        <f t="shared" si="1"/>
        <v>18000</v>
      </c>
      <c r="T31" s="2">
        <f t="shared" si="2"/>
        <v>22000</v>
      </c>
      <c r="U31" s="2">
        <f t="shared" si="3"/>
        <v>22000</v>
      </c>
      <c r="V31" s="2">
        <f t="shared" si="4"/>
        <v>220000.00000000003</v>
      </c>
      <c r="W31" s="2">
        <f t="shared" si="5"/>
        <v>200000</v>
      </c>
      <c r="X31" s="2">
        <f t="shared" si="6"/>
        <v>200000</v>
      </c>
      <c r="Y31" s="2">
        <f t="shared" si="7"/>
        <v>4500</v>
      </c>
      <c r="Z31" s="2">
        <f t="shared" si="8"/>
        <v>55.000000000000007</v>
      </c>
      <c r="AA31" s="2">
        <f t="shared" si="9"/>
        <v>45</v>
      </c>
      <c r="AB31" s="2">
        <f t="shared" si="10"/>
        <v>25</v>
      </c>
      <c r="AC31" s="2">
        <f t="shared" si="11"/>
        <v>12.5</v>
      </c>
      <c r="AD31" s="2">
        <f t="shared" si="0"/>
        <v>37.5</v>
      </c>
      <c r="AE31" s="13">
        <f t="shared" si="14"/>
        <v>849.02553564198399</v>
      </c>
      <c r="AF31" s="10">
        <f t="shared" si="15"/>
        <v>0.47368421052631576</v>
      </c>
      <c r="AG31" s="10">
        <f t="shared" si="16"/>
        <v>122.14385964912282</v>
      </c>
      <c r="AH31" s="10">
        <f t="shared" si="17"/>
        <v>320000</v>
      </c>
      <c r="AI31" s="10">
        <f t="shared" si="18"/>
        <v>236842.10526315789</v>
      </c>
      <c r="AJ31" s="10">
        <f t="shared" si="19"/>
        <v>300000</v>
      </c>
      <c r="AK31" s="10">
        <f t="shared" si="20"/>
        <v>168540000000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LOOKUP(BN7,$AY$3:$BA$3,AY14:BA14)</f>
        <v>25</v>
      </c>
      <c r="AV31" s="1">
        <v>0.5</v>
      </c>
      <c r="AW31" s="1">
        <v>1</v>
      </c>
      <c r="AX31" s="1">
        <v>1.5</v>
      </c>
      <c r="AY31" s="2">
        <f t="shared" si="22"/>
        <v>12.5</v>
      </c>
      <c r="AZ31" s="2">
        <f t="shared" si="23"/>
        <v>25</v>
      </c>
      <c r="BA31" s="2">
        <f t="shared" si="24"/>
        <v>37.5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</v>
      </c>
      <c r="S32" s="2">
        <f t="shared" si="1"/>
        <v>20000</v>
      </c>
      <c r="T32" s="2">
        <f t="shared" si="2"/>
        <v>18000</v>
      </c>
      <c r="U32" s="2">
        <f t="shared" si="3"/>
        <v>18000</v>
      </c>
      <c r="V32" s="2">
        <f t="shared" si="4"/>
        <v>180000</v>
      </c>
      <c r="W32" s="2">
        <f t="shared" si="5"/>
        <v>220000.00000000003</v>
      </c>
      <c r="X32" s="2">
        <f t="shared" si="6"/>
        <v>220000.00000000003</v>
      </c>
      <c r="Y32" s="2">
        <f t="shared" si="7"/>
        <v>5000</v>
      </c>
      <c r="Z32" s="2">
        <f t="shared" si="8"/>
        <v>45</v>
      </c>
      <c r="AA32" s="2">
        <f t="shared" si="9"/>
        <v>50</v>
      </c>
      <c r="AB32" s="2">
        <f t="shared" si="10"/>
        <v>37.5</v>
      </c>
      <c r="AC32" s="2">
        <f t="shared" si="11"/>
        <v>25</v>
      </c>
      <c r="AD32" s="2">
        <f t="shared" si="0"/>
        <v>37.5</v>
      </c>
      <c r="AE32" s="13">
        <f t="shared" si="14"/>
        <v>1592.8216166525399</v>
      </c>
      <c r="AF32" s="10">
        <f t="shared" si="15"/>
        <v>0.47619047619047616</v>
      </c>
      <c r="AG32" s="10">
        <f t="shared" si="16"/>
        <v>75.37460317460318</v>
      </c>
      <c r="AH32" s="10">
        <f t="shared" si="17"/>
        <v>290000</v>
      </c>
      <c r="AI32" s="10">
        <f t="shared" si="18"/>
        <v>392857.14285714284</v>
      </c>
      <c r="AJ32" s="10">
        <f t="shared" si="19"/>
        <v>330000.00000000006</v>
      </c>
      <c r="AK32" s="10">
        <f t="shared" si="20"/>
        <v>215050000000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LOOKUP(BO7,$AY$3:$BA$3,AY15:BA15)</f>
        <v>25</v>
      </c>
      <c r="AV32" s="1">
        <v>0.5</v>
      </c>
      <c r="AW32" s="1">
        <v>1</v>
      </c>
      <c r="AX32" s="1">
        <v>1.5</v>
      </c>
      <c r="AY32" s="2">
        <f t="shared" si="22"/>
        <v>12.5</v>
      </c>
      <c r="AZ32" s="2">
        <f t="shared" si="23"/>
        <v>25</v>
      </c>
      <c r="BA32" s="2">
        <f t="shared" si="24"/>
        <v>37.5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</v>
      </c>
      <c r="S33" s="2">
        <f t="shared" si="1"/>
        <v>22000</v>
      </c>
      <c r="T33" s="2">
        <f t="shared" si="2"/>
        <v>22000</v>
      </c>
      <c r="U33" s="2">
        <f t="shared" si="3"/>
        <v>22000</v>
      </c>
      <c r="V33" s="2">
        <f t="shared" si="4"/>
        <v>200000</v>
      </c>
      <c r="W33" s="2">
        <f t="shared" si="5"/>
        <v>220000.00000000003</v>
      </c>
      <c r="X33" s="2">
        <f t="shared" si="6"/>
        <v>200000</v>
      </c>
      <c r="Y33" s="2">
        <f t="shared" si="7"/>
        <v>5000</v>
      </c>
      <c r="Z33" s="2">
        <f t="shared" si="8"/>
        <v>45</v>
      </c>
      <c r="AA33" s="2">
        <f t="shared" si="9"/>
        <v>50</v>
      </c>
      <c r="AB33" s="2">
        <f t="shared" si="10"/>
        <v>12.5</v>
      </c>
      <c r="AC33" s="2">
        <f t="shared" si="11"/>
        <v>12.5</v>
      </c>
      <c r="AD33" s="2">
        <f t="shared" si="0"/>
        <v>37.5</v>
      </c>
      <c r="AE33" s="13">
        <f t="shared" si="14"/>
        <v>710.36189958576756</v>
      </c>
      <c r="AF33" s="10">
        <f t="shared" si="15"/>
        <v>0.55000000000000004</v>
      </c>
      <c r="AG33" s="10">
        <f t="shared" si="16"/>
        <v>113.05333333333333</v>
      </c>
      <c r="AH33" s="10">
        <f t="shared" si="17"/>
        <v>300000</v>
      </c>
      <c r="AI33" s="10">
        <f t="shared" si="18"/>
        <v>123750</v>
      </c>
      <c r="AJ33" s="10">
        <f t="shared" si="19"/>
        <v>320000</v>
      </c>
      <c r="AK33" s="10">
        <f t="shared" si="20"/>
        <v>137850000000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LOOKUP(BP7,$AY$3:$BA$3,AY16:BA16)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</v>
      </c>
      <c r="S34" s="2">
        <f t="shared" si="1"/>
        <v>18000</v>
      </c>
      <c r="T34" s="2">
        <f t="shared" si="2"/>
        <v>18000</v>
      </c>
      <c r="U34" s="2">
        <f t="shared" si="3"/>
        <v>18000</v>
      </c>
      <c r="V34" s="2">
        <f t="shared" si="4"/>
        <v>220000.00000000003</v>
      </c>
      <c r="W34" s="2">
        <f t="shared" si="5"/>
        <v>180000</v>
      </c>
      <c r="X34" s="2">
        <f t="shared" si="6"/>
        <v>220000.00000000003</v>
      </c>
      <c r="Y34" s="2">
        <f t="shared" si="7"/>
        <v>5500</v>
      </c>
      <c r="Z34" s="2">
        <f t="shared" si="8"/>
        <v>50</v>
      </c>
      <c r="AA34" s="2">
        <f t="shared" si="9"/>
        <v>55.000000000000007</v>
      </c>
      <c r="AB34" s="2">
        <f t="shared" si="10"/>
        <v>25</v>
      </c>
      <c r="AC34" s="2">
        <f t="shared" si="11"/>
        <v>25</v>
      </c>
      <c r="AD34" s="2">
        <f t="shared" si="0"/>
        <v>37.5</v>
      </c>
      <c r="AE34" s="13">
        <f t="shared" si="14"/>
        <v>1346.4610971188897</v>
      </c>
      <c r="AF34" s="10">
        <f t="shared" si="15"/>
        <v>0.47368421052631576</v>
      </c>
      <c r="AG34" s="10">
        <f t="shared" si="16"/>
        <v>79.305263157894728</v>
      </c>
      <c r="AH34" s="10">
        <f t="shared" si="17"/>
        <v>330000.00000000006</v>
      </c>
      <c r="AI34" s="10">
        <f t="shared" si="18"/>
        <v>236842.10526315789</v>
      </c>
      <c r="AJ34" s="10">
        <f t="shared" si="19"/>
        <v>290000</v>
      </c>
      <c r="AK34" s="10">
        <f t="shared" si="20"/>
        <v>184360000000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</v>
      </c>
      <c r="S35" s="2">
        <f t="shared" si="1"/>
        <v>20000</v>
      </c>
      <c r="T35" s="2">
        <f t="shared" si="2"/>
        <v>20000</v>
      </c>
      <c r="U35" s="2">
        <f t="shared" si="3"/>
        <v>20000</v>
      </c>
      <c r="V35" s="2">
        <f t="shared" si="4"/>
        <v>180000</v>
      </c>
      <c r="W35" s="2">
        <f t="shared" si="5"/>
        <v>200000</v>
      </c>
      <c r="X35" s="2">
        <f t="shared" si="6"/>
        <v>180000</v>
      </c>
      <c r="Y35" s="2">
        <f t="shared" si="7"/>
        <v>4500</v>
      </c>
      <c r="Z35" s="2">
        <f t="shared" si="8"/>
        <v>55.000000000000007</v>
      </c>
      <c r="AA35" s="2">
        <f t="shared" si="9"/>
        <v>45</v>
      </c>
      <c r="AB35" s="2">
        <f t="shared" si="10"/>
        <v>37.5</v>
      </c>
      <c r="AC35" s="2">
        <f t="shared" si="11"/>
        <v>37.5</v>
      </c>
      <c r="AD35" s="2">
        <f t="shared" si="0"/>
        <v>37.5</v>
      </c>
      <c r="AE35" s="13">
        <f t="shared" si="14"/>
        <v>1488.8735495661886</v>
      </c>
      <c r="AF35" s="10">
        <f t="shared" si="15"/>
        <v>0.47619047619047616</v>
      </c>
      <c r="AG35" s="10">
        <f t="shared" si="16"/>
        <v>76.671957671957685</v>
      </c>
      <c r="AH35" s="10">
        <f t="shared" si="17"/>
        <v>270000</v>
      </c>
      <c r="AI35" s="10">
        <f t="shared" si="18"/>
        <v>392857.14285714284</v>
      </c>
      <c r="AJ35" s="10">
        <f t="shared" si="19"/>
        <v>290000</v>
      </c>
      <c r="AK35" s="10">
        <f t="shared" si="20"/>
        <v>175320000000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</v>
      </c>
      <c r="S36" s="2">
        <f t="shared" si="1"/>
        <v>22000</v>
      </c>
      <c r="T36" s="2">
        <f t="shared" si="2"/>
        <v>18000</v>
      </c>
      <c r="U36" s="2">
        <f t="shared" si="3"/>
        <v>20000</v>
      </c>
      <c r="V36" s="2">
        <f t="shared" si="4"/>
        <v>220000.00000000003</v>
      </c>
      <c r="W36" s="2">
        <f t="shared" si="5"/>
        <v>200000</v>
      </c>
      <c r="X36" s="2">
        <f t="shared" si="6"/>
        <v>220000.00000000003</v>
      </c>
      <c r="Y36" s="2">
        <f t="shared" si="7"/>
        <v>4500</v>
      </c>
      <c r="Z36" s="2">
        <f t="shared" si="8"/>
        <v>50</v>
      </c>
      <c r="AA36" s="2">
        <f t="shared" si="9"/>
        <v>50</v>
      </c>
      <c r="AB36" s="2">
        <f t="shared" si="10"/>
        <v>37.5</v>
      </c>
      <c r="AC36" s="2">
        <f t="shared" si="11"/>
        <v>12.5</v>
      </c>
      <c r="AD36" s="2">
        <f t="shared" si="0"/>
        <v>37.5</v>
      </c>
      <c r="AE36" s="13">
        <f t="shared" si="14"/>
        <v>1168.5398510562261</v>
      </c>
      <c r="AF36" s="10">
        <f t="shared" si="15"/>
        <v>0.55000000000000004</v>
      </c>
      <c r="AG36" s="10">
        <f t="shared" si="16"/>
        <v>109.52000000000001</v>
      </c>
      <c r="AH36" s="10">
        <f t="shared" si="17"/>
        <v>330000.00000000006</v>
      </c>
      <c r="AI36" s="10">
        <f t="shared" si="18"/>
        <v>371250</v>
      </c>
      <c r="AJ36" s="10">
        <f t="shared" si="19"/>
        <v>310000</v>
      </c>
      <c r="AK36" s="10">
        <f t="shared" si="20"/>
        <v>213180000000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</v>
      </c>
      <c r="S37" s="2">
        <f t="shared" si="1"/>
        <v>18000</v>
      </c>
      <c r="T37" s="2">
        <f t="shared" si="2"/>
        <v>20000</v>
      </c>
      <c r="U37" s="2">
        <f t="shared" si="3"/>
        <v>22000</v>
      </c>
      <c r="V37" s="2">
        <f t="shared" si="4"/>
        <v>180000</v>
      </c>
      <c r="W37" s="2">
        <f t="shared" si="5"/>
        <v>220000.00000000003</v>
      </c>
      <c r="X37" s="2">
        <f t="shared" si="6"/>
        <v>180000</v>
      </c>
      <c r="Y37" s="2">
        <f t="shared" si="7"/>
        <v>5000</v>
      </c>
      <c r="Z37" s="2">
        <f t="shared" si="8"/>
        <v>55.000000000000007</v>
      </c>
      <c r="AA37" s="2">
        <f t="shared" si="9"/>
        <v>55.000000000000007</v>
      </c>
      <c r="AB37" s="2">
        <f t="shared" si="10"/>
        <v>12.5</v>
      </c>
      <c r="AC37" s="2">
        <f t="shared" si="11"/>
        <v>25</v>
      </c>
      <c r="AD37" s="2">
        <f t="shared" si="0"/>
        <v>37.5</v>
      </c>
      <c r="AE37" s="13">
        <f t="shared" si="14"/>
        <v>864.2874224829925</v>
      </c>
      <c r="AF37" s="10">
        <f t="shared" si="15"/>
        <v>0.47368421052631576</v>
      </c>
      <c r="AG37" s="10">
        <f t="shared" si="16"/>
        <v>86.438596491228068</v>
      </c>
      <c r="AH37" s="10">
        <f t="shared" si="17"/>
        <v>270000</v>
      </c>
      <c r="AI37" s="10">
        <f t="shared" si="18"/>
        <v>118421.05263157895</v>
      </c>
      <c r="AJ37" s="10">
        <f t="shared" si="19"/>
        <v>310000</v>
      </c>
      <c r="AK37" s="10">
        <f t="shared" si="20"/>
        <v>122850000000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</v>
      </c>
      <c r="S38" s="2">
        <f t="shared" si="1"/>
        <v>20000</v>
      </c>
      <c r="T38" s="2">
        <f t="shared" si="2"/>
        <v>22000</v>
      </c>
      <c r="U38" s="2">
        <f t="shared" si="3"/>
        <v>18000</v>
      </c>
      <c r="V38" s="2">
        <f t="shared" si="4"/>
        <v>200000</v>
      </c>
      <c r="W38" s="2">
        <f t="shared" si="5"/>
        <v>180000</v>
      </c>
      <c r="X38" s="2">
        <f t="shared" si="6"/>
        <v>200000</v>
      </c>
      <c r="Y38" s="2">
        <f t="shared" si="7"/>
        <v>5500</v>
      </c>
      <c r="Z38" s="2">
        <f t="shared" si="8"/>
        <v>45</v>
      </c>
      <c r="AA38" s="2">
        <f t="shared" si="9"/>
        <v>45</v>
      </c>
      <c r="AB38" s="2">
        <f t="shared" si="10"/>
        <v>25</v>
      </c>
      <c r="AC38" s="2">
        <f t="shared" si="11"/>
        <v>37.5</v>
      </c>
      <c r="AD38" s="2">
        <f t="shared" si="0"/>
        <v>37.5</v>
      </c>
      <c r="AE38" s="13">
        <f t="shared" si="14"/>
        <v>1497.0370262672345</v>
      </c>
      <c r="AF38" s="10">
        <f t="shared" si="15"/>
        <v>0.47619047619047616</v>
      </c>
      <c r="AG38" s="10">
        <f t="shared" si="16"/>
        <v>68.094179894179888</v>
      </c>
      <c r="AH38" s="10">
        <f t="shared" si="17"/>
        <v>300000</v>
      </c>
      <c r="AI38" s="10">
        <f t="shared" si="18"/>
        <v>261904.76190476189</v>
      </c>
      <c r="AJ38" s="10">
        <f t="shared" si="19"/>
        <v>280000</v>
      </c>
      <c r="AK38" s="10">
        <f t="shared" si="20"/>
        <v>166940000000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1014.8887068281892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180000</v>
      </c>
      <c r="S3" s="2">
        <f>LOOKUP(C3,$AY$20:$BA$20,$AY$22:$BA$22)</f>
        <v>180000</v>
      </c>
      <c r="T3" s="2">
        <f>LOOKUP(D3,$AY$20:$BA$20,$AY$23:$BA$23)</f>
        <v>180000</v>
      </c>
      <c r="U3" s="2">
        <f>LOOKUP(E3,$AY$20:$BA$20,$AY$24:$BA$24)</f>
        <v>180000</v>
      </c>
      <c r="V3" s="2">
        <f>LOOKUP(F3,$AY$20:$BA$20,$AY$25:$BA$25)</f>
        <v>1800</v>
      </c>
      <c r="W3" s="2">
        <f>LOOKUP(G3,$AY$20:$BA$20,$AY$26:$BA$26)</f>
        <v>1800</v>
      </c>
      <c r="X3" s="2">
        <f>LOOKUP(H3,$AY$20:$BA$20,$AY$27:$BA$27)</f>
        <v>1800</v>
      </c>
      <c r="Y3" s="2">
        <f>LOOKUP(I3,$AY$20:$BA$20,$AY$28:$BA$28)</f>
        <v>45</v>
      </c>
      <c r="Z3" s="2">
        <f>LOOKUP(J3,$AY$20:$BA$20,$AY$29:$BA$29)</f>
        <v>450</v>
      </c>
      <c r="AA3" s="2">
        <f>LOOKUP(K3,$AY$20:$BA$20,$AY$30:$BA$30)</f>
        <v>450</v>
      </c>
      <c r="AB3" s="2">
        <f>LOOKUP(L3,$AY$20:$BA$20,$AY$31:$BA$31)</f>
        <v>250</v>
      </c>
      <c r="AC3" s="2">
        <f>LOOKUP(M3,$AY$20:$BA$20,$AY$32:$BA$32)</f>
        <v>250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90.891654971010766</v>
      </c>
      <c r="AF3" s="10">
        <f>S3/(R3+S3)</f>
        <v>0.5</v>
      </c>
      <c r="AG3" s="10">
        <f>(((R3*S3)/(R3+S3)+T3)/AC3/AD3)+Z3</f>
        <v>536.4</v>
      </c>
      <c r="AH3" s="10">
        <f>V3+X3*0.5</f>
        <v>2700</v>
      </c>
      <c r="AI3" s="10">
        <f>(R3*S3)*AB3/(R3+S3)</f>
        <v>22500000</v>
      </c>
      <c r="AJ3" s="10">
        <f>W3+X3*0.5</f>
        <v>2700</v>
      </c>
      <c r="AK3" s="10">
        <f>(AH3+AJ3)*(1+AB3)*Y3+AH3*AJ3</f>
        <v>68283000</v>
      </c>
      <c r="AL3" s="10">
        <f>Y3+0.6</f>
        <v>45.6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200000</v>
      </c>
      <c r="S4" s="2">
        <f t="shared" ref="S4:S38" si="1">LOOKUP(C4,$AY$20:$BA$20,$AY$22:$BA$22)</f>
        <v>200000</v>
      </c>
      <c r="T4" s="2">
        <f t="shared" ref="T4:T38" si="2">LOOKUP(D4,$AY$20:$BA$20,$AY$23:$BA$23)</f>
        <v>200000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</v>
      </c>
      <c r="X4" s="2">
        <f t="shared" ref="X4:X38" si="6">LOOKUP(H4,$AY$20:$BA$20,$AY$27:$BA$27)</f>
        <v>2000</v>
      </c>
      <c r="Y4" s="2">
        <f t="shared" ref="Y4:Y38" si="7">LOOKUP(I4,$AY$20:$BA$20,$AY$28:$BA$28)</f>
        <v>50</v>
      </c>
      <c r="Z4" s="2">
        <f t="shared" ref="Z4:Z38" si="8">LOOKUP(J4,$AY$20:$BA$20,$AY$29:$BA$29)</f>
        <v>500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500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100.83977348470815</v>
      </c>
      <c r="AF4" s="10">
        <f>S4/(R4+S4)</f>
        <v>0.5</v>
      </c>
      <c r="AG4" s="10">
        <f>(((R4*S4)/(R4+S4)+T4)/AC4/AD4)+Z4</f>
        <v>548</v>
      </c>
      <c r="AH4" s="10">
        <f>V4+X4*0.5</f>
        <v>3000</v>
      </c>
      <c r="AI4" s="10">
        <f>(R4*S4)*AB4/(R4+S4)</f>
        <v>50000000</v>
      </c>
      <c r="AJ4" s="10">
        <f>W4+X4*0.5</f>
        <v>3000</v>
      </c>
      <c r="AK4" s="10">
        <f>(AH4+AJ4)*(1+AB4)*Y4+AH4*AJ4</f>
        <v>159300000</v>
      </c>
      <c r="AL4" s="10">
        <f>Y4+0.6</f>
        <v>50.6</v>
      </c>
      <c r="AM4" s="12"/>
      <c r="AN4" s="5" t="s">
        <v>49</v>
      </c>
      <c r="AO4" s="20">
        <v>1</v>
      </c>
      <c r="AP4" s="21">
        <f>((SUM(AE3:AE38))^2)/COUNT(AE3:AE38)</f>
        <v>367137.83296607237</v>
      </c>
      <c r="AQ4" s="22">
        <f>AP4/AO4</f>
        <v>367137.83296607237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29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220000.00000000003</v>
      </c>
      <c r="S5" s="2">
        <f t="shared" si="1"/>
        <v>220000.00000000003</v>
      </c>
      <c r="T5" s="2">
        <f t="shared" si="2"/>
        <v>220000.00000000003</v>
      </c>
      <c r="U5" s="2">
        <f t="shared" si="3"/>
        <v>220000.00000000003</v>
      </c>
      <c r="V5" s="2">
        <f t="shared" si="4"/>
        <v>2200</v>
      </c>
      <c r="W5" s="2">
        <f t="shared" si="5"/>
        <v>2200</v>
      </c>
      <c r="X5" s="2">
        <f t="shared" si="6"/>
        <v>2200</v>
      </c>
      <c r="Y5" s="2">
        <f t="shared" si="7"/>
        <v>55.000000000000007</v>
      </c>
      <c r="Z5" s="2">
        <f t="shared" si="8"/>
        <v>550</v>
      </c>
      <c r="AA5" s="2">
        <f t="shared" si="9"/>
        <v>550</v>
      </c>
      <c r="AB5" s="2">
        <f t="shared" si="10"/>
        <v>750</v>
      </c>
      <c r="AC5" s="2">
        <f t="shared" si="11"/>
        <v>750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110.76348829049623</v>
      </c>
      <c r="AF5" s="10">
        <f t="shared" ref="AF5:AF38" si="15">S5/(R5+S5)</f>
        <v>0.5</v>
      </c>
      <c r="AG5" s="10">
        <f t="shared" ref="AG5:AG38" si="16">(((R5*S5)/(R5+S5)+T5)/AC5/AD5)+Z5</f>
        <v>585.20000000000005</v>
      </c>
      <c r="AH5" s="10">
        <f t="shared" ref="AH5:AH38" si="17">V5+X5*0.5</f>
        <v>3300</v>
      </c>
      <c r="AI5" s="10">
        <f t="shared" ref="AI5:AI38" si="18">(R5*S5)*AB5/(R5+S5)</f>
        <v>82500000</v>
      </c>
      <c r="AJ5" s="10">
        <f t="shared" ref="AJ5:AJ38" si="19">W5+X5*0.5</f>
        <v>3300</v>
      </c>
      <c r="AK5" s="10">
        <f t="shared" ref="AK5:AK38" si="20">(AH5+AJ5)*(1+AB5)*Y5+AH5*AJ5</f>
        <v>283503000.00000006</v>
      </c>
      <c r="AL5" s="10">
        <f t="shared" ref="AL5:AL38" si="21">Y5+0.6</f>
        <v>55.600000000000009</v>
      </c>
      <c r="AM5" s="12"/>
      <c r="AN5" s="6" t="s">
        <v>50</v>
      </c>
      <c r="AO5" s="23">
        <f>AO6-AO4</f>
        <v>35</v>
      </c>
      <c r="AP5" s="24">
        <f>AP6-AP4</f>
        <v>2916.0168135280837</v>
      </c>
      <c r="AQ5" s="25">
        <f>AP5/AO5</f>
        <v>83.314766100802387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29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180000</v>
      </c>
      <c r="S6" s="2">
        <f t="shared" si="1"/>
        <v>180000</v>
      </c>
      <c r="T6" s="2">
        <f t="shared" si="2"/>
        <v>180000</v>
      </c>
      <c r="U6" s="2">
        <f t="shared" si="3"/>
        <v>180000</v>
      </c>
      <c r="V6" s="2">
        <f t="shared" si="4"/>
        <v>2000</v>
      </c>
      <c r="W6" s="2">
        <f t="shared" si="5"/>
        <v>2000</v>
      </c>
      <c r="X6" s="2">
        <f t="shared" si="6"/>
        <v>2000</v>
      </c>
      <c r="Y6" s="2">
        <f t="shared" si="7"/>
        <v>50</v>
      </c>
      <c r="Z6" s="2">
        <f t="shared" si="8"/>
        <v>550</v>
      </c>
      <c r="AA6" s="2">
        <f t="shared" si="9"/>
        <v>550</v>
      </c>
      <c r="AB6" s="2">
        <f t="shared" si="10"/>
        <v>750</v>
      </c>
      <c r="AC6" s="2">
        <f t="shared" si="11"/>
        <v>750</v>
      </c>
      <c r="AD6" s="2">
        <f t="shared" si="0"/>
        <v>12.5</v>
      </c>
      <c r="AE6" s="13">
        <f t="shared" si="14"/>
        <v>100.78494282344609</v>
      </c>
      <c r="AF6" s="10">
        <f t="shared" si="15"/>
        <v>0.5</v>
      </c>
      <c r="AG6" s="10">
        <f t="shared" si="16"/>
        <v>578.79999999999995</v>
      </c>
      <c r="AH6" s="10">
        <f t="shared" si="17"/>
        <v>3000</v>
      </c>
      <c r="AI6" s="10">
        <f t="shared" si="18"/>
        <v>67500000</v>
      </c>
      <c r="AJ6" s="10">
        <f t="shared" si="19"/>
        <v>3000</v>
      </c>
      <c r="AK6" s="10">
        <f t="shared" si="20"/>
        <v>234300000</v>
      </c>
      <c r="AL6" s="10">
        <f t="shared" si="21"/>
        <v>50.6</v>
      </c>
      <c r="AM6" s="12"/>
      <c r="AN6" s="3" t="s">
        <v>51</v>
      </c>
      <c r="AO6" s="18">
        <v>36</v>
      </c>
      <c r="AP6" s="19">
        <f>SUMSQ(AE3:AE38)</f>
        <v>370053.84977960045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29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200000</v>
      </c>
      <c r="S7" s="2">
        <f t="shared" si="1"/>
        <v>200000</v>
      </c>
      <c r="T7" s="2">
        <f t="shared" si="2"/>
        <v>200000</v>
      </c>
      <c r="U7" s="2">
        <f t="shared" si="3"/>
        <v>200000</v>
      </c>
      <c r="V7" s="2">
        <f t="shared" si="4"/>
        <v>2200</v>
      </c>
      <c r="W7" s="2">
        <f t="shared" si="5"/>
        <v>2200</v>
      </c>
      <c r="X7" s="2">
        <f t="shared" si="6"/>
        <v>2200</v>
      </c>
      <c r="Y7" s="2">
        <f t="shared" si="7"/>
        <v>55.000000000000007</v>
      </c>
      <c r="Z7" s="2">
        <f t="shared" si="8"/>
        <v>450</v>
      </c>
      <c r="AA7" s="2">
        <f t="shared" si="9"/>
        <v>450</v>
      </c>
      <c r="AB7" s="2">
        <f t="shared" si="10"/>
        <v>250</v>
      </c>
      <c r="AC7" s="2">
        <f t="shared" si="11"/>
        <v>250</v>
      </c>
      <c r="AD7" s="2">
        <f t="shared" si="0"/>
        <v>12.5</v>
      </c>
      <c r="AE7" s="13">
        <f t="shared" si="14"/>
        <v>110.71735635824382</v>
      </c>
      <c r="AF7" s="10">
        <f t="shared" si="15"/>
        <v>0.5</v>
      </c>
      <c r="AG7" s="10">
        <f t="shared" si="16"/>
        <v>546</v>
      </c>
      <c r="AH7" s="10">
        <f t="shared" si="17"/>
        <v>3300</v>
      </c>
      <c r="AI7" s="10">
        <f t="shared" si="18"/>
        <v>25000000</v>
      </c>
      <c r="AJ7" s="10">
        <f t="shared" si="19"/>
        <v>3300</v>
      </c>
      <c r="AK7" s="10">
        <f t="shared" si="20"/>
        <v>102003000.00000001</v>
      </c>
      <c r="AL7" s="10">
        <f t="shared" si="21"/>
        <v>55.600000000000009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29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220000.00000000003</v>
      </c>
      <c r="S8" s="2">
        <f t="shared" si="1"/>
        <v>220000.00000000003</v>
      </c>
      <c r="T8" s="2">
        <f t="shared" si="2"/>
        <v>220000.00000000003</v>
      </c>
      <c r="U8" s="2">
        <f t="shared" si="3"/>
        <v>220000.00000000003</v>
      </c>
      <c r="V8" s="2">
        <f t="shared" si="4"/>
        <v>1800</v>
      </c>
      <c r="W8" s="2">
        <f t="shared" si="5"/>
        <v>1800</v>
      </c>
      <c r="X8" s="2">
        <f t="shared" si="6"/>
        <v>1800</v>
      </c>
      <c r="Y8" s="2">
        <f t="shared" si="7"/>
        <v>45</v>
      </c>
      <c r="Z8" s="2">
        <f t="shared" si="8"/>
        <v>500</v>
      </c>
      <c r="AA8" s="2">
        <f t="shared" si="9"/>
        <v>500</v>
      </c>
      <c r="AB8" s="2">
        <f t="shared" si="10"/>
        <v>500</v>
      </c>
      <c r="AC8" s="2">
        <f t="shared" si="11"/>
        <v>500</v>
      </c>
      <c r="AD8" s="2">
        <f t="shared" si="0"/>
        <v>12.5</v>
      </c>
      <c r="AE8" s="13">
        <f t="shared" si="14"/>
        <v>90.950700300122719</v>
      </c>
      <c r="AF8" s="10">
        <f t="shared" si="15"/>
        <v>0.5</v>
      </c>
      <c r="AG8" s="10">
        <f t="shared" si="16"/>
        <v>552.79999999999995</v>
      </c>
      <c r="AH8" s="10">
        <f t="shared" si="17"/>
        <v>2700</v>
      </c>
      <c r="AI8" s="10">
        <f t="shared" si="18"/>
        <v>55000000.000000007</v>
      </c>
      <c r="AJ8" s="10">
        <f t="shared" si="19"/>
        <v>2700</v>
      </c>
      <c r="AK8" s="10">
        <f t="shared" si="20"/>
        <v>129033000</v>
      </c>
      <c r="AL8" s="10">
        <f t="shared" si="21"/>
        <v>45.6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29">
        <f t="shared" si="12"/>
        <v>2000</v>
      </c>
      <c r="AZ8" s="30">
        <f t="shared" si="12"/>
        <v>20000</v>
      </c>
      <c r="BA8" s="30">
        <f t="shared" si="12"/>
        <v>200000</v>
      </c>
      <c r="BC8" s="27">
        <v>6</v>
      </c>
      <c r="BD8" s="27">
        <v>3</v>
      </c>
      <c r="BE8" s="27">
        <v>3</v>
      </c>
      <c r="BF8" s="27">
        <v>3</v>
      </c>
      <c r="BG8" s="27">
        <v>3</v>
      </c>
      <c r="BH8" s="27">
        <v>1</v>
      </c>
      <c r="BI8" s="27">
        <v>1</v>
      </c>
      <c r="BJ8" s="27">
        <v>1</v>
      </c>
      <c r="BK8" s="27">
        <v>1</v>
      </c>
      <c r="BL8" s="27">
        <v>2</v>
      </c>
      <c r="BM8" s="27">
        <v>2</v>
      </c>
      <c r="BN8" s="27">
        <v>2</v>
      </c>
      <c r="BO8" s="27">
        <v>2</v>
      </c>
      <c r="BP8" s="27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180000</v>
      </c>
      <c r="S9" s="2">
        <f t="shared" si="1"/>
        <v>180000</v>
      </c>
      <c r="T9" s="2">
        <f t="shared" si="2"/>
        <v>200000</v>
      </c>
      <c r="U9" s="2">
        <f t="shared" si="3"/>
        <v>220000.00000000003</v>
      </c>
      <c r="V9" s="2">
        <f t="shared" si="4"/>
        <v>1800</v>
      </c>
      <c r="W9" s="2">
        <f t="shared" si="5"/>
        <v>2000</v>
      </c>
      <c r="X9" s="2">
        <f t="shared" si="6"/>
        <v>2200</v>
      </c>
      <c r="Y9" s="2">
        <f t="shared" si="7"/>
        <v>55.000000000000007</v>
      </c>
      <c r="Z9" s="2">
        <f t="shared" si="8"/>
        <v>450</v>
      </c>
      <c r="AA9" s="2">
        <f t="shared" si="9"/>
        <v>500</v>
      </c>
      <c r="AB9" s="2">
        <f t="shared" si="10"/>
        <v>500</v>
      </c>
      <c r="AC9" s="2">
        <f t="shared" si="11"/>
        <v>750</v>
      </c>
      <c r="AD9" s="2">
        <f t="shared" si="0"/>
        <v>12.5</v>
      </c>
      <c r="AE9" s="13">
        <f t="shared" si="14"/>
        <v>107.19567591962988</v>
      </c>
      <c r="AF9" s="10">
        <f t="shared" si="15"/>
        <v>0.5</v>
      </c>
      <c r="AG9" s="10">
        <f t="shared" si="16"/>
        <v>480.93333333333334</v>
      </c>
      <c r="AH9" s="10">
        <f t="shared" si="17"/>
        <v>2900</v>
      </c>
      <c r="AI9" s="10">
        <f t="shared" si="18"/>
        <v>45000000</v>
      </c>
      <c r="AJ9" s="10">
        <f t="shared" si="19"/>
        <v>3100</v>
      </c>
      <c r="AK9" s="10">
        <f t="shared" si="20"/>
        <v>174320000.00000003</v>
      </c>
      <c r="AL9" s="10">
        <f t="shared" si="21"/>
        <v>55.600000000000009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29">
        <f t="shared" si="12"/>
        <v>2000</v>
      </c>
      <c r="AZ9" s="30">
        <f t="shared" si="12"/>
        <v>20000</v>
      </c>
      <c r="BA9" s="30">
        <f t="shared" si="12"/>
        <v>200000</v>
      </c>
      <c r="BC9" s="8">
        <v>7</v>
      </c>
      <c r="BD9" s="1">
        <v>1</v>
      </c>
      <c r="BE9" s="1">
        <v>1</v>
      </c>
      <c r="BF9" s="1">
        <v>2</v>
      </c>
      <c r="BG9" s="1">
        <v>3</v>
      </c>
      <c r="BH9" s="1">
        <v>1</v>
      </c>
      <c r="BI9" s="1">
        <v>2</v>
      </c>
      <c r="BJ9" s="1">
        <v>3</v>
      </c>
      <c r="BK9" s="1">
        <v>3</v>
      </c>
      <c r="BL9" s="1">
        <v>1</v>
      </c>
      <c r="BM9" s="1">
        <v>2</v>
      </c>
      <c r="BN9" s="1">
        <v>2</v>
      </c>
      <c r="BO9" s="1">
        <v>3</v>
      </c>
      <c r="BP9" s="1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200000</v>
      </c>
      <c r="S10" s="2">
        <f t="shared" si="1"/>
        <v>200000</v>
      </c>
      <c r="T10" s="2">
        <f t="shared" si="2"/>
        <v>220000.00000000003</v>
      </c>
      <c r="U10" s="2">
        <f t="shared" si="3"/>
        <v>180000</v>
      </c>
      <c r="V10" s="2">
        <f t="shared" si="4"/>
        <v>2000</v>
      </c>
      <c r="W10" s="2">
        <f t="shared" si="5"/>
        <v>2200</v>
      </c>
      <c r="X10" s="2">
        <f t="shared" si="6"/>
        <v>1800</v>
      </c>
      <c r="Y10" s="2">
        <f t="shared" si="7"/>
        <v>45</v>
      </c>
      <c r="Z10" s="2">
        <f t="shared" si="8"/>
        <v>500</v>
      </c>
      <c r="AA10" s="2">
        <f t="shared" si="9"/>
        <v>550</v>
      </c>
      <c r="AB10" s="2">
        <f t="shared" si="10"/>
        <v>750</v>
      </c>
      <c r="AC10" s="2">
        <f t="shared" si="11"/>
        <v>250</v>
      </c>
      <c r="AD10" s="2">
        <f t="shared" si="0"/>
        <v>12.5</v>
      </c>
      <c r="AE10" s="13">
        <f t="shared" si="14"/>
        <v>87.987497578783064</v>
      </c>
      <c r="AF10" s="10">
        <f t="shared" si="15"/>
        <v>0.5</v>
      </c>
      <c r="AG10" s="10">
        <f t="shared" si="16"/>
        <v>602.4</v>
      </c>
      <c r="AH10" s="10">
        <f t="shared" si="17"/>
        <v>2900</v>
      </c>
      <c r="AI10" s="10">
        <f t="shared" si="18"/>
        <v>75000000</v>
      </c>
      <c r="AJ10" s="10">
        <f t="shared" si="19"/>
        <v>3100</v>
      </c>
      <c r="AK10" s="10">
        <f t="shared" si="20"/>
        <v>211760000</v>
      </c>
      <c r="AL10" s="10">
        <f t="shared" si="21"/>
        <v>45.6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29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1">
        <v>2</v>
      </c>
      <c r="BE10" s="1">
        <v>2</v>
      </c>
      <c r="BF10" s="1">
        <v>3</v>
      </c>
      <c r="BG10" s="1">
        <v>1</v>
      </c>
      <c r="BH10" s="1">
        <v>2</v>
      </c>
      <c r="BI10" s="1">
        <v>3</v>
      </c>
      <c r="BJ10" s="1">
        <v>1</v>
      </c>
      <c r="BK10" s="1">
        <v>1</v>
      </c>
      <c r="BL10" s="1">
        <v>2</v>
      </c>
      <c r="BM10" s="1">
        <v>3</v>
      </c>
      <c r="BN10" s="1">
        <v>3</v>
      </c>
      <c r="BO10" s="1">
        <v>1</v>
      </c>
      <c r="BP10" s="1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220000.00000000003</v>
      </c>
      <c r="S11" s="2">
        <f t="shared" si="1"/>
        <v>220000.00000000003</v>
      </c>
      <c r="T11" s="2">
        <f t="shared" si="2"/>
        <v>180000</v>
      </c>
      <c r="U11" s="2">
        <f t="shared" si="3"/>
        <v>200000</v>
      </c>
      <c r="V11" s="2">
        <f t="shared" si="4"/>
        <v>2200</v>
      </c>
      <c r="W11" s="2">
        <f t="shared" si="5"/>
        <v>1800</v>
      </c>
      <c r="X11" s="2">
        <f t="shared" si="6"/>
        <v>2000</v>
      </c>
      <c r="Y11" s="2">
        <f t="shared" si="7"/>
        <v>50</v>
      </c>
      <c r="Z11" s="2">
        <f t="shared" si="8"/>
        <v>550</v>
      </c>
      <c r="AA11" s="2">
        <f t="shared" si="9"/>
        <v>450</v>
      </c>
      <c r="AB11" s="2">
        <f t="shared" si="10"/>
        <v>250</v>
      </c>
      <c r="AC11" s="2">
        <f t="shared" si="11"/>
        <v>500</v>
      </c>
      <c r="AD11" s="2">
        <f t="shared" si="0"/>
        <v>12.5</v>
      </c>
      <c r="AE11" s="13">
        <f t="shared" si="14"/>
        <v>107.98493400751769</v>
      </c>
      <c r="AF11" s="10">
        <f t="shared" si="15"/>
        <v>0.5</v>
      </c>
      <c r="AG11" s="10">
        <f t="shared" si="16"/>
        <v>596.4</v>
      </c>
      <c r="AH11" s="10">
        <f t="shared" si="17"/>
        <v>3200</v>
      </c>
      <c r="AI11" s="10">
        <f t="shared" si="18"/>
        <v>27500000.000000004</v>
      </c>
      <c r="AJ11" s="10">
        <f t="shared" si="19"/>
        <v>2800</v>
      </c>
      <c r="AK11" s="10">
        <f t="shared" si="20"/>
        <v>84260000</v>
      </c>
      <c r="AL11" s="10">
        <f t="shared" si="21"/>
        <v>50.6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29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180000</v>
      </c>
      <c r="S12" s="2">
        <f t="shared" si="1"/>
        <v>180000</v>
      </c>
      <c r="T12" s="2">
        <f t="shared" si="2"/>
        <v>220000.00000000003</v>
      </c>
      <c r="U12" s="2">
        <f t="shared" si="3"/>
        <v>200000</v>
      </c>
      <c r="V12" s="2">
        <f t="shared" si="4"/>
        <v>1800</v>
      </c>
      <c r="W12" s="2">
        <f t="shared" si="5"/>
        <v>2200</v>
      </c>
      <c r="X12" s="2">
        <f t="shared" si="6"/>
        <v>2000</v>
      </c>
      <c r="Y12" s="2">
        <f t="shared" si="7"/>
        <v>55.000000000000007</v>
      </c>
      <c r="Z12" s="2">
        <f t="shared" si="8"/>
        <v>500</v>
      </c>
      <c r="AA12" s="2">
        <f t="shared" si="9"/>
        <v>450</v>
      </c>
      <c r="AB12" s="2">
        <f t="shared" si="10"/>
        <v>750</v>
      </c>
      <c r="AC12" s="2">
        <f t="shared" si="11"/>
        <v>500</v>
      </c>
      <c r="AD12" s="2">
        <f t="shared" si="0"/>
        <v>12.5</v>
      </c>
      <c r="AE12" s="13">
        <f t="shared" si="14"/>
        <v>103.82958604162323</v>
      </c>
      <c r="AF12" s="10">
        <f t="shared" si="15"/>
        <v>0.5</v>
      </c>
      <c r="AG12" s="10">
        <f t="shared" si="16"/>
        <v>549.6</v>
      </c>
      <c r="AH12" s="10">
        <f t="shared" si="17"/>
        <v>2800</v>
      </c>
      <c r="AI12" s="10">
        <f t="shared" si="18"/>
        <v>67500000</v>
      </c>
      <c r="AJ12" s="10">
        <f t="shared" si="19"/>
        <v>3200</v>
      </c>
      <c r="AK12" s="10">
        <f t="shared" si="20"/>
        <v>256790000.00000003</v>
      </c>
      <c r="AL12" s="10">
        <f t="shared" si="21"/>
        <v>55.600000000000009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29">
        <f t="shared" si="12"/>
        <v>500</v>
      </c>
      <c r="BA12" s="30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200000</v>
      </c>
      <c r="S13" s="2">
        <f t="shared" si="1"/>
        <v>200000</v>
      </c>
      <c r="T13" s="2">
        <f t="shared" si="2"/>
        <v>180000</v>
      </c>
      <c r="U13" s="2">
        <f t="shared" si="3"/>
        <v>220000.00000000003</v>
      </c>
      <c r="V13" s="2">
        <f t="shared" si="4"/>
        <v>2000</v>
      </c>
      <c r="W13" s="2">
        <f t="shared" si="5"/>
        <v>1800</v>
      </c>
      <c r="X13" s="2">
        <f t="shared" si="6"/>
        <v>2200</v>
      </c>
      <c r="Y13" s="2">
        <f t="shared" si="7"/>
        <v>45</v>
      </c>
      <c r="Z13" s="2">
        <f t="shared" si="8"/>
        <v>550</v>
      </c>
      <c r="AA13" s="2">
        <f t="shared" si="9"/>
        <v>500</v>
      </c>
      <c r="AB13" s="2">
        <f t="shared" si="10"/>
        <v>250</v>
      </c>
      <c r="AC13" s="2">
        <f t="shared" si="11"/>
        <v>750</v>
      </c>
      <c r="AD13" s="2">
        <f t="shared" si="0"/>
        <v>12.5</v>
      </c>
      <c r="AE13" s="13">
        <f t="shared" si="14"/>
        <v>94.008913334357629</v>
      </c>
      <c r="AF13" s="10">
        <f t="shared" si="15"/>
        <v>0.5</v>
      </c>
      <c r="AG13" s="10">
        <f t="shared" si="16"/>
        <v>579.86666666666667</v>
      </c>
      <c r="AH13" s="10">
        <f t="shared" si="17"/>
        <v>3100</v>
      </c>
      <c r="AI13" s="10">
        <f t="shared" si="18"/>
        <v>25000000</v>
      </c>
      <c r="AJ13" s="10">
        <f t="shared" si="19"/>
        <v>2900</v>
      </c>
      <c r="AK13" s="10">
        <f t="shared" si="20"/>
        <v>76760000</v>
      </c>
      <c r="AL13" s="10">
        <f t="shared" si="21"/>
        <v>45.6</v>
      </c>
      <c r="AM13" s="12"/>
      <c r="AN13" s="26" t="s">
        <v>53</v>
      </c>
      <c r="AO13" s="12">
        <f>10*LOG((AP4-AQ5)/AO6/AQ5)</f>
        <v>20.877060941414616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29">
        <f t="shared" si="12"/>
        <v>500</v>
      </c>
      <c r="BA13" s="30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220000.00000000003</v>
      </c>
      <c r="S14" s="2">
        <f t="shared" si="1"/>
        <v>220000.00000000003</v>
      </c>
      <c r="T14" s="2">
        <f t="shared" si="2"/>
        <v>200000</v>
      </c>
      <c r="U14" s="2">
        <f t="shared" si="3"/>
        <v>180000</v>
      </c>
      <c r="V14" s="2">
        <f t="shared" si="4"/>
        <v>2200</v>
      </c>
      <c r="W14" s="2">
        <f t="shared" si="5"/>
        <v>2000</v>
      </c>
      <c r="X14" s="2">
        <f t="shared" si="6"/>
        <v>1800</v>
      </c>
      <c r="Y14" s="2">
        <f t="shared" si="7"/>
        <v>50</v>
      </c>
      <c r="Z14" s="2">
        <f t="shared" si="8"/>
        <v>450</v>
      </c>
      <c r="AA14" s="2">
        <f t="shared" si="9"/>
        <v>550</v>
      </c>
      <c r="AB14" s="2">
        <f t="shared" si="10"/>
        <v>500</v>
      </c>
      <c r="AC14" s="2">
        <f t="shared" si="11"/>
        <v>250</v>
      </c>
      <c r="AD14" s="2">
        <f t="shared" si="0"/>
        <v>12.5</v>
      </c>
      <c r="AE14" s="13">
        <f t="shared" si="14"/>
        <v>104.32862505499669</v>
      </c>
      <c r="AF14" s="10">
        <f t="shared" si="15"/>
        <v>0.5</v>
      </c>
      <c r="AG14" s="10">
        <f t="shared" si="16"/>
        <v>549.20000000000005</v>
      </c>
      <c r="AH14" s="10">
        <f t="shared" si="17"/>
        <v>3100</v>
      </c>
      <c r="AI14" s="10">
        <f t="shared" si="18"/>
        <v>55000000.000000007</v>
      </c>
      <c r="AJ14" s="10">
        <f t="shared" si="19"/>
        <v>2900</v>
      </c>
      <c r="AK14" s="10">
        <f t="shared" si="20"/>
        <v>159290000</v>
      </c>
      <c r="AL14" s="10">
        <f t="shared" si="21"/>
        <v>50.6</v>
      </c>
      <c r="AM14" s="12"/>
      <c r="AN14" s="26" t="s">
        <v>54</v>
      </c>
      <c r="AO14" s="12">
        <f>10*LOG((AP4-AQ5)/AO6)</f>
        <v>40.084280735528353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29">
        <f t="shared" si="12"/>
        <v>500</v>
      </c>
      <c r="BA14" s="30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180000</v>
      </c>
      <c r="S15" s="2">
        <f t="shared" si="1"/>
        <v>200000</v>
      </c>
      <c r="T15" s="2">
        <f t="shared" si="2"/>
        <v>220000.00000000003</v>
      </c>
      <c r="U15" s="2">
        <f t="shared" si="3"/>
        <v>180000</v>
      </c>
      <c r="V15" s="2">
        <f t="shared" si="4"/>
        <v>2200</v>
      </c>
      <c r="W15" s="2">
        <f t="shared" si="5"/>
        <v>2000</v>
      </c>
      <c r="X15" s="2">
        <f t="shared" si="6"/>
        <v>1800</v>
      </c>
      <c r="Y15" s="2">
        <f t="shared" si="7"/>
        <v>55.000000000000007</v>
      </c>
      <c r="Z15" s="2">
        <f t="shared" si="8"/>
        <v>550</v>
      </c>
      <c r="AA15" s="2">
        <f t="shared" si="9"/>
        <v>500</v>
      </c>
      <c r="AB15" s="2">
        <f t="shared" si="10"/>
        <v>250</v>
      </c>
      <c r="AC15" s="2">
        <f t="shared" si="11"/>
        <v>500</v>
      </c>
      <c r="AD15" s="2">
        <f t="shared" si="0"/>
        <v>25</v>
      </c>
      <c r="AE15" s="13">
        <f t="shared" si="14"/>
        <v>114.46106324745023</v>
      </c>
      <c r="AF15" s="10">
        <f t="shared" si="15"/>
        <v>0.52631578947368418</v>
      </c>
      <c r="AG15" s="10">
        <f t="shared" si="16"/>
        <v>575.17894736842106</v>
      </c>
      <c r="AH15" s="10">
        <f t="shared" si="17"/>
        <v>3100</v>
      </c>
      <c r="AI15" s="10">
        <f t="shared" si="18"/>
        <v>23684210.52631579</v>
      </c>
      <c r="AJ15" s="10">
        <f t="shared" si="19"/>
        <v>2900</v>
      </c>
      <c r="AK15" s="10">
        <f t="shared" si="20"/>
        <v>91820000.000000015</v>
      </c>
      <c r="AL15" s="10">
        <f t="shared" si="21"/>
        <v>55.600000000000009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29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200000</v>
      </c>
      <c r="S16" s="2">
        <f t="shared" si="1"/>
        <v>220000.00000000003</v>
      </c>
      <c r="T16" s="2">
        <f t="shared" si="2"/>
        <v>180000</v>
      </c>
      <c r="U16" s="2">
        <f t="shared" si="3"/>
        <v>200000</v>
      </c>
      <c r="V16" s="2">
        <f t="shared" si="4"/>
        <v>1800</v>
      </c>
      <c r="W16" s="2">
        <f t="shared" si="5"/>
        <v>2200</v>
      </c>
      <c r="X16" s="2">
        <f t="shared" si="6"/>
        <v>2000</v>
      </c>
      <c r="Y16" s="2">
        <f t="shared" si="7"/>
        <v>45</v>
      </c>
      <c r="Z16" s="2">
        <f t="shared" si="8"/>
        <v>450</v>
      </c>
      <c r="AA16" s="2">
        <f t="shared" si="9"/>
        <v>550</v>
      </c>
      <c r="AB16" s="2">
        <f t="shared" si="10"/>
        <v>500</v>
      </c>
      <c r="AC16" s="2">
        <f t="shared" si="11"/>
        <v>750</v>
      </c>
      <c r="AD16" s="2">
        <f t="shared" si="0"/>
        <v>25</v>
      </c>
      <c r="AE16" s="13">
        <f t="shared" si="14"/>
        <v>85.311402289481052</v>
      </c>
      <c r="AF16" s="10">
        <f t="shared" si="15"/>
        <v>0.52380952380952384</v>
      </c>
      <c r="AG16" s="10">
        <f t="shared" si="16"/>
        <v>465.18730158730159</v>
      </c>
      <c r="AH16" s="10">
        <f t="shared" si="17"/>
        <v>2800</v>
      </c>
      <c r="AI16" s="10">
        <f t="shared" si="18"/>
        <v>52380952.380952388</v>
      </c>
      <c r="AJ16" s="10">
        <f t="shared" si="19"/>
        <v>3200</v>
      </c>
      <c r="AK16" s="10">
        <f t="shared" si="20"/>
        <v>144230000</v>
      </c>
      <c r="AL16" s="10">
        <f t="shared" si="21"/>
        <v>45.6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29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220000.00000000003</v>
      </c>
      <c r="S17" s="2">
        <f t="shared" si="1"/>
        <v>180000</v>
      </c>
      <c r="T17" s="2">
        <f t="shared" si="2"/>
        <v>200000</v>
      </c>
      <c r="U17" s="2">
        <f t="shared" si="3"/>
        <v>220000.00000000003</v>
      </c>
      <c r="V17" s="2">
        <f t="shared" si="4"/>
        <v>2000</v>
      </c>
      <c r="W17" s="2">
        <f t="shared" si="5"/>
        <v>1800</v>
      </c>
      <c r="X17" s="2">
        <f t="shared" si="6"/>
        <v>2200</v>
      </c>
      <c r="Y17" s="2">
        <f t="shared" si="7"/>
        <v>50</v>
      </c>
      <c r="Z17" s="2">
        <f t="shared" si="8"/>
        <v>500</v>
      </c>
      <c r="AA17" s="2">
        <f t="shared" si="9"/>
        <v>450</v>
      </c>
      <c r="AB17" s="2">
        <f t="shared" si="10"/>
        <v>750</v>
      </c>
      <c r="AC17" s="2">
        <f t="shared" si="11"/>
        <v>250</v>
      </c>
      <c r="AD17" s="2">
        <f t="shared" si="0"/>
        <v>25</v>
      </c>
      <c r="AE17" s="13">
        <f t="shared" si="14"/>
        <v>104.2961293031275</v>
      </c>
      <c r="AF17" s="10">
        <f t="shared" si="15"/>
        <v>0.45</v>
      </c>
      <c r="AG17" s="10">
        <f t="shared" si="16"/>
        <v>547.84</v>
      </c>
      <c r="AH17" s="10">
        <f t="shared" si="17"/>
        <v>3100</v>
      </c>
      <c r="AI17" s="10">
        <f t="shared" si="18"/>
        <v>74250000.000000015</v>
      </c>
      <c r="AJ17" s="10">
        <f t="shared" si="19"/>
        <v>2900</v>
      </c>
      <c r="AK17" s="10">
        <f t="shared" si="20"/>
        <v>234290000</v>
      </c>
      <c r="AL17" s="10">
        <f t="shared" si="21"/>
        <v>50.6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180000</v>
      </c>
      <c r="S18" s="2">
        <f t="shared" si="1"/>
        <v>200000</v>
      </c>
      <c r="T18" s="2">
        <f t="shared" si="2"/>
        <v>220000.00000000003</v>
      </c>
      <c r="U18" s="2">
        <f t="shared" si="3"/>
        <v>200000</v>
      </c>
      <c r="V18" s="2">
        <f t="shared" si="4"/>
        <v>1800</v>
      </c>
      <c r="W18" s="2">
        <f t="shared" si="5"/>
        <v>1800</v>
      </c>
      <c r="X18" s="2">
        <f t="shared" si="6"/>
        <v>2200</v>
      </c>
      <c r="Y18" s="2">
        <f t="shared" si="7"/>
        <v>50</v>
      </c>
      <c r="Z18" s="2">
        <f t="shared" si="8"/>
        <v>550</v>
      </c>
      <c r="AA18" s="2">
        <f t="shared" si="9"/>
        <v>550</v>
      </c>
      <c r="AB18" s="2">
        <f t="shared" si="10"/>
        <v>500</v>
      </c>
      <c r="AC18" s="2">
        <f t="shared" si="11"/>
        <v>250</v>
      </c>
      <c r="AD18" s="2">
        <f t="shared" si="0"/>
        <v>25</v>
      </c>
      <c r="AE18" s="13">
        <f t="shared" si="14"/>
        <v>100.78900688098567</v>
      </c>
      <c r="AF18" s="10">
        <f t="shared" si="15"/>
        <v>0.52631578947368418</v>
      </c>
      <c r="AG18" s="10">
        <f t="shared" si="16"/>
        <v>600.35789473684213</v>
      </c>
      <c r="AH18" s="10">
        <f t="shared" si="17"/>
        <v>2900</v>
      </c>
      <c r="AI18" s="10">
        <f t="shared" si="18"/>
        <v>47368421.052631579</v>
      </c>
      <c r="AJ18" s="10">
        <f t="shared" si="19"/>
        <v>2900</v>
      </c>
      <c r="AK18" s="10">
        <f t="shared" si="20"/>
        <v>153700000</v>
      </c>
      <c r="AL18" s="10">
        <f t="shared" si="21"/>
        <v>50.6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200000</v>
      </c>
      <c r="S19" s="2">
        <f t="shared" si="1"/>
        <v>220000.00000000003</v>
      </c>
      <c r="T19" s="2">
        <f t="shared" si="2"/>
        <v>180000</v>
      </c>
      <c r="U19" s="2">
        <f t="shared" si="3"/>
        <v>220000.00000000003</v>
      </c>
      <c r="V19" s="2">
        <f t="shared" si="4"/>
        <v>2000</v>
      </c>
      <c r="W19" s="2">
        <f t="shared" si="5"/>
        <v>2000</v>
      </c>
      <c r="X19" s="2">
        <f t="shared" si="6"/>
        <v>1800</v>
      </c>
      <c r="Y19" s="2">
        <f t="shared" si="7"/>
        <v>55.000000000000007</v>
      </c>
      <c r="Z19" s="2">
        <f t="shared" si="8"/>
        <v>450</v>
      </c>
      <c r="AA19" s="2">
        <f t="shared" si="9"/>
        <v>450</v>
      </c>
      <c r="AB19" s="2">
        <f t="shared" si="10"/>
        <v>750</v>
      </c>
      <c r="AC19" s="2">
        <f t="shared" si="11"/>
        <v>500</v>
      </c>
      <c r="AD19" s="2">
        <f t="shared" si="0"/>
        <v>25</v>
      </c>
      <c r="AE19" s="13">
        <f t="shared" si="14"/>
        <v>110.82781594297684</v>
      </c>
      <c r="AF19" s="10">
        <f t="shared" si="15"/>
        <v>0.52380952380952384</v>
      </c>
      <c r="AG19" s="10">
        <f t="shared" si="16"/>
        <v>472.78095238095239</v>
      </c>
      <c r="AH19" s="10">
        <f t="shared" si="17"/>
        <v>2900</v>
      </c>
      <c r="AI19" s="10">
        <f t="shared" si="18"/>
        <v>78571428.571428582</v>
      </c>
      <c r="AJ19" s="10">
        <f t="shared" si="19"/>
        <v>2900</v>
      </c>
      <c r="AK19" s="10">
        <f t="shared" si="20"/>
        <v>247979000.00000003</v>
      </c>
      <c r="AL19" s="10">
        <f t="shared" si="21"/>
        <v>55.600000000000009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220000.00000000003</v>
      </c>
      <c r="S20" s="2">
        <f t="shared" si="1"/>
        <v>180000</v>
      </c>
      <c r="T20" s="2">
        <f t="shared" si="2"/>
        <v>200000</v>
      </c>
      <c r="U20" s="2">
        <f t="shared" si="3"/>
        <v>180000</v>
      </c>
      <c r="V20" s="2">
        <f t="shared" si="4"/>
        <v>2200</v>
      </c>
      <c r="W20" s="2">
        <f t="shared" si="5"/>
        <v>2200</v>
      </c>
      <c r="X20" s="2">
        <f t="shared" si="6"/>
        <v>2000</v>
      </c>
      <c r="Y20" s="2">
        <f t="shared" si="7"/>
        <v>45</v>
      </c>
      <c r="Z20" s="2">
        <f t="shared" si="8"/>
        <v>500</v>
      </c>
      <c r="AA20" s="2">
        <f t="shared" si="9"/>
        <v>500</v>
      </c>
      <c r="AB20" s="2">
        <f t="shared" si="10"/>
        <v>250</v>
      </c>
      <c r="AC20" s="2">
        <f t="shared" si="11"/>
        <v>750</v>
      </c>
      <c r="AD20" s="2">
        <f t="shared" si="0"/>
        <v>25</v>
      </c>
      <c r="AE20" s="13">
        <f t="shared" si="14"/>
        <v>90.912527214939956</v>
      </c>
      <c r="AF20" s="10">
        <f t="shared" si="15"/>
        <v>0.45</v>
      </c>
      <c r="AG20" s="10">
        <f t="shared" si="16"/>
        <v>515.94666666666672</v>
      </c>
      <c r="AH20" s="10">
        <f t="shared" si="17"/>
        <v>3200</v>
      </c>
      <c r="AI20" s="10">
        <f t="shared" si="18"/>
        <v>24750000.000000004</v>
      </c>
      <c r="AJ20" s="10">
        <f t="shared" si="19"/>
        <v>3200</v>
      </c>
      <c r="AK20" s="10">
        <f t="shared" si="20"/>
        <v>82528000</v>
      </c>
      <c r="AL20" s="10">
        <f t="shared" si="21"/>
        <v>45.6</v>
      </c>
      <c r="AM20" s="12"/>
      <c r="AN20" s="12"/>
      <c r="AO20" s="12"/>
      <c r="AP20" s="12"/>
      <c r="AQ20" s="12"/>
      <c r="AR20" s="10"/>
      <c r="AT20" s="1" t="s">
        <v>27</v>
      </c>
      <c r="AU20" s="4">
        <v>6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180000</v>
      </c>
      <c r="S21" s="2">
        <f t="shared" si="1"/>
        <v>200000</v>
      </c>
      <c r="T21" s="2">
        <f t="shared" si="2"/>
        <v>180000</v>
      </c>
      <c r="U21" s="2">
        <f t="shared" si="3"/>
        <v>220000.00000000003</v>
      </c>
      <c r="V21" s="2">
        <f t="shared" si="4"/>
        <v>2200</v>
      </c>
      <c r="W21" s="2">
        <f t="shared" si="5"/>
        <v>2200</v>
      </c>
      <c r="X21" s="2">
        <f t="shared" si="6"/>
        <v>1800</v>
      </c>
      <c r="Y21" s="2">
        <f t="shared" si="7"/>
        <v>50</v>
      </c>
      <c r="Z21" s="2">
        <f t="shared" si="8"/>
        <v>500</v>
      </c>
      <c r="AA21" s="2">
        <f t="shared" si="9"/>
        <v>450</v>
      </c>
      <c r="AB21" s="2">
        <f t="shared" si="10"/>
        <v>500</v>
      </c>
      <c r="AC21" s="2">
        <f t="shared" si="11"/>
        <v>750</v>
      </c>
      <c r="AD21" s="2">
        <f t="shared" si="0"/>
        <v>25</v>
      </c>
      <c r="AE21" s="13">
        <f t="shared" si="14"/>
        <v>100.84693252229602</v>
      </c>
      <c r="AF21" s="10">
        <f t="shared" si="15"/>
        <v>0.52631578947368418</v>
      </c>
      <c r="AG21" s="10">
        <f t="shared" si="16"/>
        <v>514.65263157894742</v>
      </c>
      <c r="AH21" s="10">
        <f t="shared" si="17"/>
        <v>3100</v>
      </c>
      <c r="AI21" s="10">
        <f t="shared" si="18"/>
        <v>47368421.052631579</v>
      </c>
      <c r="AJ21" s="10">
        <f t="shared" si="19"/>
        <v>3100</v>
      </c>
      <c r="AK21" s="10">
        <f t="shared" si="20"/>
        <v>164920000</v>
      </c>
      <c r="AL21" s="10">
        <f t="shared" si="21"/>
        <v>50.6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LOOKUP(BD8,$AY$3:$BA$3,AY4:BA4)</f>
        <v>200000</v>
      </c>
      <c r="AV21" s="1">
        <v>0.9</v>
      </c>
      <c r="AW21" s="1">
        <v>1</v>
      </c>
      <c r="AX21" s="1">
        <v>1.1000000000000001</v>
      </c>
      <c r="AY21" s="2">
        <f>AU21*AV21</f>
        <v>180000</v>
      </c>
      <c r="AZ21" s="2">
        <f>AU21*AW21</f>
        <v>200000</v>
      </c>
      <c r="BA21" s="2">
        <f>AU21*AX21</f>
        <v>220000.00000000003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200000</v>
      </c>
      <c r="S22" s="2">
        <f t="shared" si="1"/>
        <v>220000.00000000003</v>
      </c>
      <c r="T22" s="2">
        <f t="shared" si="2"/>
        <v>200000</v>
      </c>
      <c r="U22" s="2">
        <f t="shared" si="3"/>
        <v>180000</v>
      </c>
      <c r="V22" s="2">
        <f t="shared" si="4"/>
        <v>1800</v>
      </c>
      <c r="W22" s="2">
        <f t="shared" si="5"/>
        <v>1800</v>
      </c>
      <c r="X22" s="2">
        <f t="shared" si="6"/>
        <v>2000</v>
      </c>
      <c r="Y22" s="2">
        <f t="shared" si="7"/>
        <v>55.000000000000007</v>
      </c>
      <c r="Z22" s="2">
        <f t="shared" si="8"/>
        <v>550</v>
      </c>
      <c r="AA22" s="2">
        <f t="shared" si="9"/>
        <v>500</v>
      </c>
      <c r="AB22" s="2">
        <f t="shared" si="10"/>
        <v>750</v>
      </c>
      <c r="AC22" s="2">
        <f t="shared" si="11"/>
        <v>250</v>
      </c>
      <c r="AD22" s="2">
        <f t="shared" si="0"/>
        <v>25</v>
      </c>
      <c r="AE22" s="13">
        <f t="shared" si="14"/>
        <v>110.74042523185084</v>
      </c>
      <c r="AF22" s="10">
        <f t="shared" si="15"/>
        <v>0.52380952380952384</v>
      </c>
      <c r="AG22" s="10">
        <f t="shared" si="16"/>
        <v>598.76190476190482</v>
      </c>
      <c r="AH22" s="10">
        <f t="shared" si="17"/>
        <v>2800</v>
      </c>
      <c r="AI22" s="10">
        <f t="shared" si="18"/>
        <v>78571428.571428582</v>
      </c>
      <c r="AJ22" s="10">
        <f t="shared" si="19"/>
        <v>2800</v>
      </c>
      <c r="AK22" s="10">
        <f t="shared" si="20"/>
        <v>239148000.00000003</v>
      </c>
      <c r="AL22" s="10">
        <f t="shared" si="21"/>
        <v>55.600000000000009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LOOKUP(BE8,$AY$3:$BA$3,AY5:BA5)</f>
        <v>200000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180000</v>
      </c>
      <c r="AZ22" s="2">
        <f t="shared" ref="AZ22:AZ33" si="23">AU22*AW22</f>
        <v>200000</v>
      </c>
      <c r="BA22" s="2">
        <f t="shared" ref="BA22:BA33" si="24">AU22*AX22</f>
        <v>220000.00000000003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220000.00000000003</v>
      </c>
      <c r="S23" s="2">
        <f t="shared" si="1"/>
        <v>180000</v>
      </c>
      <c r="T23" s="2">
        <f t="shared" si="2"/>
        <v>220000.00000000003</v>
      </c>
      <c r="U23" s="2">
        <f t="shared" si="3"/>
        <v>200000</v>
      </c>
      <c r="V23" s="2">
        <f t="shared" si="4"/>
        <v>2000</v>
      </c>
      <c r="W23" s="2">
        <f t="shared" si="5"/>
        <v>2000</v>
      </c>
      <c r="X23" s="2">
        <f t="shared" si="6"/>
        <v>2200</v>
      </c>
      <c r="Y23" s="2">
        <f t="shared" si="7"/>
        <v>45</v>
      </c>
      <c r="Z23" s="2">
        <f t="shared" si="8"/>
        <v>450</v>
      </c>
      <c r="AA23" s="2">
        <f t="shared" si="9"/>
        <v>550</v>
      </c>
      <c r="AB23" s="2">
        <f t="shared" si="10"/>
        <v>250</v>
      </c>
      <c r="AC23" s="2">
        <f t="shared" si="11"/>
        <v>500</v>
      </c>
      <c r="AD23" s="2">
        <f t="shared" si="0"/>
        <v>25</v>
      </c>
      <c r="AE23" s="13">
        <f t="shared" si="14"/>
        <v>90.929793114113565</v>
      </c>
      <c r="AF23" s="10">
        <f t="shared" si="15"/>
        <v>0.45</v>
      </c>
      <c r="AG23" s="10">
        <f t="shared" si="16"/>
        <v>475.52</v>
      </c>
      <c r="AH23" s="10">
        <f t="shared" si="17"/>
        <v>3100</v>
      </c>
      <c r="AI23" s="10">
        <f t="shared" si="18"/>
        <v>24750000.000000004</v>
      </c>
      <c r="AJ23" s="10">
        <f t="shared" si="19"/>
        <v>3100</v>
      </c>
      <c r="AK23" s="10">
        <f t="shared" si="20"/>
        <v>79639000</v>
      </c>
      <c r="AL23" s="10">
        <f t="shared" si="21"/>
        <v>45.6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LOOKUP(BF8,$AY$3:$BA$3,AY6:BA6)</f>
        <v>200000</v>
      </c>
      <c r="AV23" s="1">
        <v>0.9</v>
      </c>
      <c r="AW23" s="1">
        <v>1</v>
      </c>
      <c r="AX23" s="1">
        <v>1.1000000000000001</v>
      </c>
      <c r="AY23" s="2">
        <f t="shared" si="22"/>
        <v>180000</v>
      </c>
      <c r="AZ23" s="2">
        <f t="shared" si="23"/>
        <v>200000</v>
      </c>
      <c r="BA23" s="2">
        <f t="shared" si="24"/>
        <v>220000.00000000003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180000</v>
      </c>
      <c r="S24" s="2">
        <f t="shared" si="1"/>
        <v>200000</v>
      </c>
      <c r="T24" s="2">
        <f t="shared" si="2"/>
        <v>200000</v>
      </c>
      <c r="U24" s="2">
        <f t="shared" si="3"/>
        <v>220000.00000000003</v>
      </c>
      <c r="V24" s="2">
        <f t="shared" si="4"/>
        <v>2200</v>
      </c>
      <c r="W24" s="2">
        <f t="shared" si="5"/>
        <v>1800</v>
      </c>
      <c r="X24" s="2">
        <f t="shared" si="6"/>
        <v>2000</v>
      </c>
      <c r="Y24" s="2">
        <f t="shared" si="7"/>
        <v>45</v>
      </c>
      <c r="Z24" s="2">
        <f t="shared" si="8"/>
        <v>450</v>
      </c>
      <c r="AA24" s="2">
        <f t="shared" si="9"/>
        <v>550</v>
      </c>
      <c r="AB24" s="2">
        <f t="shared" si="10"/>
        <v>750</v>
      </c>
      <c r="AC24" s="2">
        <f t="shared" si="11"/>
        <v>500</v>
      </c>
      <c r="AD24" s="2">
        <f t="shared" si="0"/>
        <v>25</v>
      </c>
      <c r="AE24" s="13">
        <f t="shared" si="14"/>
        <v>97.415473440957953</v>
      </c>
      <c r="AF24" s="10">
        <f t="shared" si="15"/>
        <v>0.52631578947368418</v>
      </c>
      <c r="AG24" s="10">
        <f t="shared" si="16"/>
        <v>473.57894736842104</v>
      </c>
      <c r="AH24" s="10">
        <f t="shared" si="17"/>
        <v>3200</v>
      </c>
      <c r="AI24" s="10">
        <f t="shared" si="18"/>
        <v>71052631.578947365</v>
      </c>
      <c r="AJ24" s="10">
        <f t="shared" si="19"/>
        <v>2800</v>
      </c>
      <c r="AK24" s="10">
        <f t="shared" si="20"/>
        <v>211730000</v>
      </c>
      <c r="AL24" s="10">
        <f t="shared" si="21"/>
        <v>45.6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LOOKUP(BG8,$AY$3:$BA$3,AY7:BA7)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200000</v>
      </c>
      <c r="S25" s="2">
        <f t="shared" si="1"/>
        <v>220000.00000000003</v>
      </c>
      <c r="T25" s="2">
        <f t="shared" si="2"/>
        <v>220000.00000000003</v>
      </c>
      <c r="U25" s="2">
        <f t="shared" si="3"/>
        <v>180000</v>
      </c>
      <c r="V25" s="2">
        <f t="shared" si="4"/>
        <v>1800</v>
      </c>
      <c r="W25" s="2">
        <f t="shared" si="5"/>
        <v>2000</v>
      </c>
      <c r="X25" s="2">
        <f t="shared" si="6"/>
        <v>2200</v>
      </c>
      <c r="Y25" s="2">
        <f t="shared" si="7"/>
        <v>50</v>
      </c>
      <c r="Z25" s="2">
        <f t="shared" si="8"/>
        <v>500</v>
      </c>
      <c r="AA25" s="2">
        <f t="shared" si="9"/>
        <v>450</v>
      </c>
      <c r="AB25" s="2">
        <f t="shared" si="10"/>
        <v>250</v>
      </c>
      <c r="AC25" s="2">
        <f t="shared" si="11"/>
        <v>750</v>
      </c>
      <c r="AD25" s="2">
        <f t="shared" si="0"/>
        <v>25</v>
      </c>
      <c r="AE25" s="13">
        <f t="shared" si="14"/>
        <v>97.625306670442441</v>
      </c>
      <c r="AF25" s="10">
        <f t="shared" si="15"/>
        <v>0.52380952380952384</v>
      </c>
      <c r="AG25" s="10">
        <f t="shared" si="16"/>
        <v>517.32063492063492</v>
      </c>
      <c r="AH25" s="10">
        <f t="shared" si="17"/>
        <v>2900</v>
      </c>
      <c r="AI25" s="10">
        <f t="shared" si="18"/>
        <v>26190476.190476194</v>
      </c>
      <c r="AJ25" s="10">
        <f t="shared" si="19"/>
        <v>3100</v>
      </c>
      <c r="AK25" s="10">
        <f t="shared" si="20"/>
        <v>84290000</v>
      </c>
      <c r="AL25" s="10">
        <f t="shared" si="21"/>
        <v>50.6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LOOKUP(BH8,$AY$3:$BA$3,AY8:BA8)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220000.00000000003</v>
      </c>
      <c r="S26" s="2">
        <f t="shared" si="1"/>
        <v>180000</v>
      </c>
      <c r="T26" s="2">
        <f t="shared" si="2"/>
        <v>180000</v>
      </c>
      <c r="U26" s="2">
        <f t="shared" si="3"/>
        <v>200000</v>
      </c>
      <c r="V26" s="2">
        <f t="shared" si="4"/>
        <v>2000</v>
      </c>
      <c r="W26" s="2">
        <f t="shared" si="5"/>
        <v>2200</v>
      </c>
      <c r="X26" s="2">
        <f t="shared" si="6"/>
        <v>1800</v>
      </c>
      <c r="Y26" s="2">
        <f t="shared" si="7"/>
        <v>55.000000000000007</v>
      </c>
      <c r="Z26" s="2">
        <f t="shared" si="8"/>
        <v>550</v>
      </c>
      <c r="AA26" s="2">
        <f t="shared" si="9"/>
        <v>500</v>
      </c>
      <c r="AB26" s="2">
        <f t="shared" si="10"/>
        <v>500</v>
      </c>
      <c r="AC26" s="2">
        <f t="shared" si="11"/>
        <v>250</v>
      </c>
      <c r="AD26" s="2">
        <f t="shared" si="0"/>
        <v>25</v>
      </c>
      <c r="AE26" s="13">
        <f t="shared" si="14"/>
        <v>107.14891853013329</v>
      </c>
      <c r="AF26" s="10">
        <f t="shared" si="15"/>
        <v>0.45</v>
      </c>
      <c r="AG26" s="10">
        <f t="shared" si="16"/>
        <v>594.64</v>
      </c>
      <c r="AH26" s="10">
        <f t="shared" si="17"/>
        <v>2900</v>
      </c>
      <c r="AI26" s="10">
        <f t="shared" si="18"/>
        <v>49500000.000000007</v>
      </c>
      <c r="AJ26" s="10">
        <f t="shared" si="19"/>
        <v>3100</v>
      </c>
      <c r="AK26" s="10">
        <f t="shared" si="20"/>
        <v>174320000.00000003</v>
      </c>
      <c r="AL26" s="10">
        <f t="shared" si="21"/>
        <v>55.600000000000009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LOOKUP(BI8,$AY$3:$BA$3,AY9:BA9)</f>
        <v>2000</v>
      </c>
      <c r="AV26" s="1">
        <v>0.9</v>
      </c>
      <c r="AW26" s="1">
        <v>1</v>
      </c>
      <c r="AX26" s="1">
        <v>1.1000000000000001</v>
      </c>
      <c r="AY26" s="2">
        <f t="shared" si="22"/>
        <v>1800</v>
      </c>
      <c r="AZ26" s="2">
        <f t="shared" si="23"/>
        <v>2000</v>
      </c>
      <c r="BA26" s="2">
        <f t="shared" si="24"/>
        <v>2200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180000</v>
      </c>
      <c r="S27" s="2">
        <f t="shared" si="1"/>
        <v>220000.00000000003</v>
      </c>
      <c r="T27" s="2">
        <f t="shared" si="2"/>
        <v>200000</v>
      </c>
      <c r="U27" s="2">
        <f t="shared" si="3"/>
        <v>180000</v>
      </c>
      <c r="V27" s="2">
        <f t="shared" si="4"/>
        <v>2000</v>
      </c>
      <c r="W27" s="2">
        <f t="shared" si="5"/>
        <v>2200</v>
      </c>
      <c r="X27" s="2">
        <f t="shared" si="6"/>
        <v>2200</v>
      </c>
      <c r="Y27" s="2">
        <f t="shared" si="7"/>
        <v>45</v>
      </c>
      <c r="Z27" s="2">
        <f t="shared" si="8"/>
        <v>550</v>
      </c>
      <c r="AA27" s="2">
        <f t="shared" si="9"/>
        <v>450</v>
      </c>
      <c r="AB27" s="2">
        <f t="shared" si="10"/>
        <v>500</v>
      </c>
      <c r="AC27" s="2">
        <f t="shared" si="11"/>
        <v>500</v>
      </c>
      <c r="AD27" s="2">
        <f t="shared" si="0"/>
        <v>37.5</v>
      </c>
      <c r="AE27" s="13">
        <f t="shared" si="14"/>
        <v>88.184971368405996</v>
      </c>
      <c r="AF27" s="10">
        <f t="shared" si="15"/>
        <v>0.55000000000000004</v>
      </c>
      <c r="AG27" s="10">
        <f t="shared" si="16"/>
        <v>565.94666666666672</v>
      </c>
      <c r="AH27" s="10">
        <f t="shared" si="17"/>
        <v>3100</v>
      </c>
      <c r="AI27" s="10">
        <f t="shared" si="18"/>
        <v>49500000.000000007</v>
      </c>
      <c r="AJ27" s="10">
        <f t="shared" si="19"/>
        <v>3300</v>
      </c>
      <c r="AK27" s="10">
        <f t="shared" si="20"/>
        <v>154518000</v>
      </c>
      <c r="AL27" s="10">
        <f t="shared" si="21"/>
        <v>45.6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LOOKUP(BJ8,$AY$3:$BA$3,AY10:BA10)</f>
        <v>2000</v>
      </c>
      <c r="AV27" s="1">
        <v>0.9</v>
      </c>
      <c r="AW27" s="1">
        <v>1</v>
      </c>
      <c r="AX27" s="1">
        <v>1.1000000000000001</v>
      </c>
      <c r="AY27" s="2">
        <f t="shared" si="22"/>
        <v>1800</v>
      </c>
      <c r="AZ27" s="2">
        <f t="shared" si="23"/>
        <v>2000</v>
      </c>
      <c r="BA27" s="2">
        <f t="shared" si="24"/>
        <v>2200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200000</v>
      </c>
      <c r="S28" s="2">
        <f t="shared" si="1"/>
        <v>180000</v>
      </c>
      <c r="T28" s="2">
        <f t="shared" si="2"/>
        <v>220000.00000000003</v>
      </c>
      <c r="U28" s="2">
        <f t="shared" si="3"/>
        <v>200000</v>
      </c>
      <c r="V28" s="2">
        <f t="shared" si="4"/>
        <v>2200</v>
      </c>
      <c r="W28" s="2">
        <f t="shared" si="5"/>
        <v>1800</v>
      </c>
      <c r="X28" s="2">
        <f t="shared" si="6"/>
        <v>1800</v>
      </c>
      <c r="Y28" s="2">
        <f t="shared" si="7"/>
        <v>50</v>
      </c>
      <c r="Z28" s="2">
        <f t="shared" si="8"/>
        <v>450</v>
      </c>
      <c r="AA28" s="2">
        <f t="shared" si="9"/>
        <v>500</v>
      </c>
      <c r="AB28" s="2">
        <f t="shared" si="10"/>
        <v>750</v>
      </c>
      <c r="AC28" s="2">
        <f t="shared" si="11"/>
        <v>750</v>
      </c>
      <c r="AD28" s="2">
        <f t="shared" si="0"/>
        <v>37.5</v>
      </c>
      <c r="AE28" s="13">
        <f t="shared" si="14"/>
        <v>108.30643025889376</v>
      </c>
      <c r="AF28" s="10">
        <f t="shared" si="15"/>
        <v>0.47368421052631576</v>
      </c>
      <c r="AG28" s="10">
        <f t="shared" si="16"/>
        <v>461.19064327485381</v>
      </c>
      <c r="AH28" s="10">
        <f t="shared" si="17"/>
        <v>3100</v>
      </c>
      <c r="AI28" s="10">
        <f t="shared" si="18"/>
        <v>71052631.578947365</v>
      </c>
      <c r="AJ28" s="10">
        <f t="shared" si="19"/>
        <v>2700</v>
      </c>
      <c r="AK28" s="10">
        <f t="shared" si="20"/>
        <v>226160000</v>
      </c>
      <c r="AL28" s="10">
        <f t="shared" si="21"/>
        <v>50.6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LOOKUP(BK8,$AY$3:$BA$3,AY11:BA11)</f>
        <v>50</v>
      </c>
      <c r="AV28" s="1">
        <v>0.9</v>
      </c>
      <c r="AW28" s="1">
        <v>1</v>
      </c>
      <c r="AX28" s="1">
        <v>1.1000000000000001</v>
      </c>
      <c r="AY28" s="2">
        <f t="shared" si="22"/>
        <v>45</v>
      </c>
      <c r="AZ28" s="2">
        <f t="shared" si="23"/>
        <v>50</v>
      </c>
      <c r="BA28" s="2">
        <f t="shared" si="24"/>
        <v>55.000000000000007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220000.00000000003</v>
      </c>
      <c r="S29" s="2">
        <f t="shared" si="1"/>
        <v>200000</v>
      </c>
      <c r="T29" s="2">
        <f t="shared" si="2"/>
        <v>180000</v>
      </c>
      <c r="U29" s="2">
        <f t="shared" si="3"/>
        <v>220000.00000000003</v>
      </c>
      <c r="V29" s="2">
        <f t="shared" si="4"/>
        <v>1800</v>
      </c>
      <c r="W29" s="2">
        <f t="shared" si="5"/>
        <v>2000</v>
      </c>
      <c r="X29" s="2">
        <f t="shared" si="6"/>
        <v>2000</v>
      </c>
      <c r="Y29" s="2">
        <f t="shared" si="7"/>
        <v>55.000000000000007</v>
      </c>
      <c r="Z29" s="2">
        <f t="shared" si="8"/>
        <v>500</v>
      </c>
      <c r="AA29" s="2">
        <f t="shared" si="9"/>
        <v>550</v>
      </c>
      <c r="AB29" s="2">
        <f t="shared" si="10"/>
        <v>250</v>
      </c>
      <c r="AC29" s="2">
        <f t="shared" si="11"/>
        <v>250</v>
      </c>
      <c r="AD29" s="2">
        <f t="shared" si="0"/>
        <v>37.5</v>
      </c>
      <c r="AE29" s="13">
        <f t="shared" si="14"/>
        <v>107.07890268294102</v>
      </c>
      <c r="AF29" s="10">
        <f t="shared" si="15"/>
        <v>0.47619047619047616</v>
      </c>
      <c r="AG29" s="10">
        <f t="shared" si="16"/>
        <v>530.37460317460318</v>
      </c>
      <c r="AH29" s="10">
        <f t="shared" si="17"/>
        <v>2800</v>
      </c>
      <c r="AI29" s="10">
        <f t="shared" si="18"/>
        <v>26190476.190476194</v>
      </c>
      <c r="AJ29" s="10">
        <f t="shared" si="19"/>
        <v>3000</v>
      </c>
      <c r="AK29" s="10">
        <f t="shared" si="20"/>
        <v>88469000.000000015</v>
      </c>
      <c r="AL29" s="10">
        <f t="shared" si="21"/>
        <v>55.600000000000009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LOOKUP(BL8,$AY$3:$BA$3,AY12:BA12)</f>
        <v>500</v>
      </c>
      <c r="AV29" s="1">
        <v>0.9</v>
      </c>
      <c r="AW29" s="1">
        <v>1</v>
      </c>
      <c r="AX29" s="1">
        <v>1.1000000000000001</v>
      </c>
      <c r="AY29" s="2">
        <f t="shared" si="22"/>
        <v>450</v>
      </c>
      <c r="AZ29" s="2">
        <f t="shared" si="23"/>
        <v>500</v>
      </c>
      <c r="BA29" s="2">
        <f t="shared" si="24"/>
        <v>550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180000</v>
      </c>
      <c r="S30" s="2">
        <f t="shared" si="1"/>
        <v>220000.00000000003</v>
      </c>
      <c r="T30" s="2">
        <f t="shared" si="2"/>
        <v>200000</v>
      </c>
      <c r="U30" s="2">
        <f t="shared" si="3"/>
        <v>200000</v>
      </c>
      <c r="V30" s="2">
        <f t="shared" si="4"/>
        <v>2000</v>
      </c>
      <c r="W30" s="2">
        <f t="shared" si="5"/>
        <v>1800</v>
      </c>
      <c r="X30" s="2">
        <f t="shared" si="6"/>
        <v>1800</v>
      </c>
      <c r="Y30" s="2">
        <f t="shared" si="7"/>
        <v>55.000000000000007</v>
      </c>
      <c r="Z30" s="2">
        <f t="shared" si="8"/>
        <v>500</v>
      </c>
      <c r="AA30" s="2">
        <f t="shared" si="9"/>
        <v>550</v>
      </c>
      <c r="AB30" s="2">
        <f t="shared" si="10"/>
        <v>250</v>
      </c>
      <c r="AC30" s="2">
        <f t="shared" si="11"/>
        <v>750</v>
      </c>
      <c r="AD30" s="2">
        <f t="shared" si="0"/>
        <v>37.5</v>
      </c>
      <c r="AE30" s="13">
        <f t="shared" si="14"/>
        <v>114.82634883858994</v>
      </c>
      <c r="AF30" s="10">
        <f t="shared" si="15"/>
        <v>0.55000000000000004</v>
      </c>
      <c r="AG30" s="10">
        <f t="shared" si="16"/>
        <v>510.63111111111112</v>
      </c>
      <c r="AH30" s="10">
        <f t="shared" si="17"/>
        <v>2900</v>
      </c>
      <c r="AI30" s="10">
        <f t="shared" si="18"/>
        <v>24750000.000000004</v>
      </c>
      <c r="AJ30" s="10">
        <f t="shared" si="19"/>
        <v>2700</v>
      </c>
      <c r="AK30" s="10">
        <f t="shared" si="20"/>
        <v>85138000.000000015</v>
      </c>
      <c r="AL30" s="10">
        <f t="shared" si="21"/>
        <v>55.600000000000009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LOOKUP(BM8,$AY$3:$BA$3,AY13:BA13)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200000</v>
      </c>
      <c r="S31" s="2">
        <f t="shared" si="1"/>
        <v>180000</v>
      </c>
      <c r="T31" s="2">
        <f t="shared" si="2"/>
        <v>220000.00000000003</v>
      </c>
      <c r="U31" s="2">
        <f t="shared" si="3"/>
        <v>220000.00000000003</v>
      </c>
      <c r="V31" s="2">
        <f t="shared" si="4"/>
        <v>2200</v>
      </c>
      <c r="W31" s="2">
        <f t="shared" si="5"/>
        <v>2000</v>
      </c>
      <c r="X31" s="2">
        <f t="shared" si="6"/>
        <v>2000</v>
      </c>
      <c r="Y31" s="2">
        <f t="shared" si="7"/>
        <v>45</v>
      </c>
      <c r="Z31" s="2">
        <f t="shared" si="8"/>
        <v>550</v>
      </c>
      <c r="AA31" s="2">
        <f t="shared" si="9"/>
        <v>450</v>
      </c>
      <c r="AB31" s="2">
        <f t="shared" si="10"/>
        <v>500</v>
      </c>
      <c r="AC31" s="2">
        <f t="shared" si="11"/>
        <v>250</v>
      </c>
      <c r="AD31" s="2">
        <f t="shared" si="0"/>
        <v>37.5</v>
      </c>
      <c r="AE31" s="13">
        <f t="shared" si="14"/>
        <v>93.906401340164763</v>
      </c>
      <c r="AF31" s="10">
        <f t="shared" si="15"/>
        <v>0.47368421052631576</v>
      </c>
      <c r="AG31" s="10">
        <f t="shared" si="16"/>
        <v>583.57192982456138</v>
      </c>
      <c r="AH31" s="10">
        <f t="shared" si="17"/>
        <v>3200</v>
      </c>
      <c r="AI31" s="10">
        <f t="shared" si="18"/>
        <v>47368421.052631579</v>
      </c>
      <c r="AJ31" s="10">
        <f t="shared" si="19"/>
        <v>3000</v>
      </c>
      <c r="AK31" s="10">
        <f t="shared" si="20"/>
        <v>149379000</v>
      </c>
      <c r="AL31" s="10">
        <f t="shared" si="21"/>
        <v>45.6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LOOKUP(BN8,$AY$3:$BA$3,AY14:BA14)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220000.00000000003</v>
      </c>
      <c r="S32" s="2">
        <f t="shared" si="1"/>
        <v>200000</v>
      </c>
      <c r="T32" s="2">
        <f t="shared" si="2"/>
        <v>180000</v>
      </c>
      <c r="U32" s="2">
        <f t="shared" si="3"/>
        <v>180000</v>
      </c>
      <c r="V32" s="2">
        <f t="shared" si="4"/>
        <v>1800</v>
      </c>
      <c r="W32" s="2">
        <f t="shared" si="5"/>
        <v>2200</v>
      </c>
      <c r="X32" s="2">
        <f t="shared" si="6"/>
        <v>2200</v>
      </c>
      <c r="Y32" s="2">
        <f t="shared" si="7"/>
        <v>50</v>
      </c>
      <c r="Z32" s="2">
        <f t="shared" si="8"/>
        <v>450</v>
      </c>
      <c r="AA32" s="2">
        <f t="shared" si="9"/>
        <v>500</v>
      </c>
      <c r="AB32" s="2">
        <f t="shared" si="10"/>
        <v>750</v>
      </c>
      <c r="AC32" s="2">
        <f t="shared" si="11"/>
        <v>500</v>
      </c>
      <c r="AD32" s="2">
        <f t="shared" si="0"/>
        <v>37.5</v>
      </c>
      <c r="AE32" s="13">
        <f t="shared" si="14"/>
        <v>94.816533633490778</v>
      </c>
      <c r="AF32" s="10">
        <f t="shared" si="15"/>
        <v>0.47619047619047616</v>
      </c>
      <c r="AG32" s="10">
        <f t="shared" si="16"/>
        <v>465.18730158730159</v>
      </c>
      <c r="AH32" s="10">
        <f t="shared" si="17"/>
        <v>2900</v>
      </c>
      <c r="AI32" s="10">
        <f t="shared" si="18"/>
        <v>78571428.571428582</v>
      </c>
      <c r="AJ32" s="10">
        <f t="shared" si="19"/>
        <v>3300</v>
      </c>
      <c r="AK32" s="10">
        <f t="shared" si="20"/>
        <v>242380000</v>
      </c>
      <c r="AL32" s="10">
        <f t="shared" si="21"/>
        <v>50.6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LOOKUP(BO8,$AY$3:$BA$3,AY15:BA15)</f>
        <v>500</v>
      </c>
      <c r="AV32" s="1">
        <v>0.5</v>
      </c>
      <c r="AW32" s="1">
        <v>1</v>
      </c>
      <c r="AX32" s="1">
        <v>1.5</v>
      </c>
      <c r="AY32" s="2">
        <f t="shared" si="22"/>
        <v>250</v>
      </c>
      <c r="AZ32" s="2">
        <f t="shared" si="23"/>
        <v>500</v>
      </c>
      <c r="BA32" s="2">
        <f t="shared" si="24"/>
        <v>750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180000</v>
      </c>
      <c r="S33" s="2">
        <f t="shared" si="1"/>
        <v>220000.00000000003</v>
      </c>
      <c r="T33" s="2">
        <f t="shared" si="2"/>
        <v>220000.00000000003</v>
      </c>
      <c r="U33" s="2">
        <f t="shared" si="3"/>
        <v>220000.00000000003</v>
      </c>
      <c r="V33" s="2">
        <f t="shared" si="4"/>
        <v>2000</v>
      </c>
      <c r="W33" s="2">
        <f t="shared" si="5"/>
        <v>2200</v>
      </c>
      <c r="X33" s="2">
        <f t="shared" si="6"/>
        <v>2000</v>
      </c>
      <c r="Y33" s="2">
        <f t="shared" si="7"/>
        <v>50</v>
      </c>
      <c r="Z33" s="2">
        <f t="shared" si="8"/>
        <v>450</v>
      </c>
      <c r="AA33" s="2">
        <f t="shared" si="9"/>
        <v>500</v>
      </c>
      <c r="AB33" s="2">
        <f t="shared" si="10"/>
        <v>250</v>
      </c>
      <c r="AC33" s="2">
        <f t="shared" si="11"/>
        <v>250</v>
      </c>
      <c r="AD33" s="2">
        <f t="shared" si="0"/>
        <v>37.5</v>
      </c>
      <c r="AE33" s="13">
        <f t="shared" si="14"/>
        <v>97.726224789366981</v>
      </c>
      <c r="AF33" s="10">
        <f t="shared" si="15"/>
        <v>0.55000000000000004</v>
      </c>
      <c r="AG33" s="10">
        <f t="shared" si="16"/>
        <v>484.02666666666664</v>
      </c>
      <c r="AH33" s="10">
        <f t="shared" si="17"/>
        <v>3000</v>
      </c>
      <c r="AI33" s="10">
        <f t="shared" si="18"/>
        <v>24750000.000000004</v>
      </c>
      <c r="AJ33" s="10">
        <f t="shared" si="19"/>
        <v>3200</v>
      </c>
      <c r="AK33" s="10">
        <f t="shared" si="20"/>
        <v>87410000</v>
      </c>
      <c r="AL33" s="10">
        <f t="shared" si="21"/>
        <v>50.6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LOOKUP(BP8,$AY$3:$BA$3,AY16:BA16)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200000</v>
      </c>
      <c r="S34" s="2">
        <f t="shared" si="1"/>
        <v>180000</v>
      </c>
      <c r="T34" s="2">
        <f t="shared" si="2"/>
        <v>180000</v>
      </c>
      <c r="U34" s="2">
        <f t="shared" si="3"/>
        <v>180000</v>
      </c>
      <c r="V34" s="2">
        <f t="shared" si="4"/>
        <v>2200</v>
      </c>
      <c r="W34" s="2">
        <f t="shared" si="5"/>
        <v>1800</v>
      </c>
      <c r="X34" s="2">
        <f t="shared" si="6"/>
        <v>2200</v>
      </c>
      <c r="Y34" s="2">
        <f t="shared" si="7"/>
        <v>55.000000000000007</v>
      </c>
      <c r="Z34" s="2">
        <f t="shared" si="8"/>
        <v>500</v>
      </c>
      <c r="AA34" s="2">
        <f t="shared" si="9"/>
        <v>550</v>
      </c>
      <c r="AB34" s="2">
        <f t="shared" si="10"/>
        <v>500</v>
      </c>
      <c r="AC34" s="2">
        <f t="shared" si="11"/>
        <v>500</v>
      </c>
      <c r="AD34" s="2">
        <f t="shared" si="0"/>
        <v>37.5</v>
      </c>
      <c r="AE34" s="13">
        <f t="shared" si="14"/>
        <v>118.32175071964325</v>
      </c>
      <c r="AF34" s="10">
        <f t="shared" si="15"/>
        <v>0.47368421052631576</v>
      </c>
      <c r="AG34" s="10">
        <f t="shared" si="16"/>
        <v>514.65263157894742</v>
      </c>
      <c r="AH34" s="10">
        <f t="shared" si="17"/>
        <v>3300</v>
      </c>
      <c r="AI34" s="10">
        <f t="shared" si="18"/>
        <v>47368421.052631579</v>
      </c>
      <c r="AJ34" s="10">
        <f t="shared" si="19"/>
        <v>2900</v>
      </c>
      <c r="AK34" s="10">
        <f t="shared" si="20"/>
        <v>180411000.00000003</v>
      </c>
      <c r="AL34" s="10">
        <f t="shared" si="21"/>
        <v>55.600000000000009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220000.00000000003</v>
      </c>
      <c r="S35" s="2">
        <f t="shared" si="1"/>
        <v>200000</v>
      </c>
      <c r="T35" s="2">
        <f t="shared" si="2"/>
        <v>200000</v>
      </c>
      <c r="U35" s="2">
        <f t="shared" si="3"/>
        <v>200000</v>
      </c>
      <c r="V35" s="2">
        <f t="shared" si="4"/>
        <v>1800</v>
      </c>
      <c r="W35" s="2">
        <f t="shared" si="5"/>
        <v>2000</v>
      </c>
      <c r="X35" s="2">
        <f t="shared" si="6"/>
        <v>1800</v>
      </c>
      <c r="Y35" s="2">
        <f t="shared" si="7"/>
        <v>45</v>
      </c>
      <c r="Z35" s="2">
        <f t="shared" si="8"/>
        <v>550</v>
      </c>
      <c r="AA35" s="2">
        <f t="shared" si="9"/>
        <v>450</v>
      </c>
      <c r="AB35" s="2">
        <f t="shared" si="10"/>
        <v>750</v>
      </c>
      <c r="AC35" s="2">
        <f t="shared" si="11"/>
        <v>750</v>
      </c>
      <c r="AD35" s="2">
        <f t="shared" si="0"/>
        <v>37.5</v>
      </c>
      <c r="AE35" s="13">
        <f t="shared" si="14"/>
        <v>87.820787962195396</v>
      </c>
      <c r="AF35" s="10">
        <f t="shared" si="15"/>
        <v>0.47619047619047616</v>
      </c>
      <c r="AG35" s="10">
        <f t="shared" si="16"/>
        <v>560.83597883597884</v>
      </c>
      <c r="AH35" s="10">
        <f t="shared" si="17"/>
        <v>2700</v>
      </c>
      <c r="AI35" s="10">
        <f t="shared" si="18"/>
        <v>78571428.571428582</v>
      </c>
      <c r="AJ35" s="10">
        <f t="shared" si="19"/>
        <v>2900</v>
      </c>
      <c r="AK35" s="10">
        <f t="shared" si="20"/>
        <v>197082000</v>
      </c>
      <c r="AL35" s="10">
        <f t="shared" si="21"/>
        <v>45.6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180000</v>
      </c>
      <c r="S36" s="2">
        <f t="shared" si="1"/>
        <v>220000.00000000003</v>
      </c>
      <c r="T36" s="2">
        <f t="shared" si="2"/>
        <v>180000</v>
      </c>
      <c r="U36" s="2">
        <f t="shared" si="3"/>
        <v>200000</v>
      </c>
      <c r="V36" s="2">
        <f t="shared" si="4"/>
        <v>2200</v>
      </c>
      <c r="W36" s="2">
        <f t="shared" si="5"/>
        <v>2000</v>
      </c>
      <c r="X36" s="2">
        <f t="shared" si="6"/>
        <v>2200</v>
      </c>
      <c r="Y36" s="2">
        <f t="shared" si="7"/>
        <v>45</v>
      </c>
      <c r="Z36" s="2">
        <f t="shared" si="8"/>
        <v>500</v>
      </c>
      <c r="AA36" s="2">
        <f t="shared" si="9"/>
        <v>500</v>
      </c>
      <c r="AB36" s="2">
        <f t="shared" si="10"/>
        <v>750</v>
      </c>
      <c r="AC36" s="2">
        <f t="shared" si="11"/>
        <v>250</v>
      </c>
      <c r="AD36" s="2">
        <f t="shared" si="0"/>
        <v>37.5</v>
      </c>
      <c r="AE36" s="13">
        <f t="shared" si="14"/>
        <v>93.861197586441733</v>
      </c>
      <c r="AF36" s="10">
        <f t="shared" si="15"/>
        <v>0.55000000000000004</v>
      </c>
      <c r="AG36" s="10">
        <f t="shared" si="16"/>
        <v>529.76</v>
      </c>
      <c r="AH36" s="10">
        <f t="shared" si="17"/>
        <v>3300</v>
      </c>
      <c r="AI36" s="10">
        <f t="shared" si="18"/>
        <v>74250000.000000015</v>
      </c>
      <c r="AJ36" s="10">
        <f t="shared" si="19"/>
        <v>3100</v>
      </c>
      <c r="AK36" s="10">
        <f t="shared" si="20"/>
        <v>226518000</v>
      </c>
      <c r="AL36" s="10">
        <f t="shared" si="21"/>
        <v>45.6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200000</v>
      </c>
      <c r="S37" s="2">
        <f t="shared" si="1"/>
        <v>180000</v>
      </c>
      <c r="T37" s="2">
        <f t="shared" si="2"/>
        <v>200000</v>
      </c>
      <c r="U37" s="2">
        <f t="shared" si="3"/>
        <v>220000.00000000003</v>
      </c>
      <c r="V37" s="2">
        <f t="shared" si="4"/>
        <v>1800</v>
      </c>
      <c r="W37" s="2">
        <f t="shared" si="5"/>
        <v>2200</v>
      </c>
      <c r="X37" s="2">
        <f t="shared" si="6"/>
        <v>1800</v>
      </c>
      <c r="Y37" s="2">
        <f t="shared" si="7"/>
        <v>50</v>
      </c>
      <c r="Z37" s="2">
        <f t="shared" si="8"/>
        <v>550</v>
      </c>
      <c r="AA37" s="2">
        <f t="shared" si="9"/>
        <v>550</v>
      </c>
      <c r="AB37" s="2">
        <f t="shared" si="10"/>
        <v>250</v>
      </c>
      <c r="AC37" s="2">
        <f t="shared" si="11"/>
        <v>500</v>
      </c>
      <c r="AD37" s="2">
        <f t="shared" si="0"/>
        <v>37.5</v>
      </c>
      <c r="AE37" s="13">
        <f t="shared" si="14"/>
        <v>94.318359382544529</v>
      </c>
      <c r="AF37" s="10">
        <f t="shared" si="15"/>
        <v>0.47368421052631576</v>
      </c>
      <c r="AG37" s="10">
        <f t="shared" si="16"/>
        <v>565.71929824561403</v>
      </c>
      <c r="AH37" s="10">
        <f t="shared" si="17"/>
        <v>2700</v>
      </c>
      <c r="AI37" s="10">
        <f t="shared" si="18"/>
        <v>23684210.52631579</v>
      </c>
      <c r="AJ37" s="10">
        <f t="shared" si="19"/>
        <v>3100</v>
      </c>
      <c r="AK37" s="10">
        <f t="shared" si="20"/>
        <v>81160000</v>
      </c>
      <c r="AL37" s="10">
        <f t="shared" si="21"/>
        <v>50.6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220000.00000000003</v>
      </c>
      <c r="S38" s="2">
        <f t="shared" si="1"/>
        <v>200000</v>
      </c>
      <c r="T38" s="2">
        <f t="shared" si="2"/>
        <v>220000.00000000003</v>
      </c>
      <c r="U38" s="2">
        <f t="shared" si="3"/>
        <v>180000</v>
      </c>
      <c r="V38" s="2">
        <f t="shared" si="4"/>
        <v>2000</v>
      </c>
      <c r="W38" s="2">
        <f t="shared" si="5"/>
        <v>1800</v>
      </c>
      <c r="X38" s="2">
        <f t="shared" si="6"/>
        <v>2000</v>
      </c>
      <c r="Y38" s="2">
        <f t="shared" si="7"/>
        <v>55.000000000000007</v>
      </c>
      <c r="Z38" s="2">
        <f t="shared" si="8"/>
        <v>450</v>
      </c>
      <c r="AA38" s="2">
        <f t="shared" si="9"/>
        <v>450</v>
      </c>
      <c r="AB38" s="2">
        <f t="shared" si="10"/>
        <v>500</v>
      </c>
      <c r="AC38" s="2">
        <f t="shared" si="11"/>
        <v>750</v>
      </c>
      <c r="AD38" s="2">
        <f t="shared" si="0"/>
        <v>37.5</v>
      </c>
      <c r="AE38" s="13">
        <f t="shared" si="14"/>
        <v>114.75814098689257</v>
      </c>
      <c r="AF38" s="10">
        <f t="shared" si="15"/>
        <v>0.47619047619047616</v>
      </c>
      <c r="AG38" s="10">
        <f t="shared" si="16"/>
        <v>461.54708994708994</v>
      </c>
      <c r="AH38" s="10">
        <f t="shared" si="17"/>
        <v>3000</v>
      </c>
      <c r="AI38" s="10">
        <f t="shared" si="18"/>
        <v>52380952.380952388</v>
      </c>
      <c r="AJ38" s="10">
        <f t="shared" si="19"/>
        <v>2800</v>
      </c>
      <c r="AK38" s="10">
        <f t="shared" si="20"/>
        <v>168219000.00000003</v>
      </c>
      <c r="AL38" s="10">
        <f t="shared" si="21"/>
        <v>55.600000000000009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100.9864997806462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42"/>
  <sheetViews>
    <sheetView topLeftCell="AK1" zoomScale="80" zoomScaleNormal="80" workbookViewId="0">
      <selection activeCell="AU19" sqref="AU19:AU20"/>
    </sheetView>
  </sheetViews>
  <sheetFormatPr defaultRowHeight="13.2"/>
  <cols>
    <col min="1" max="1" width="3.44140625" bestFit="1" customWidth="1"/>
    <col min="2" max="2" width="2.6640625" bestFit="1" customWidth="1"/>
    <col min="3" max="5" width="2.77734375" bestFit="1" customWidth="1"/>
    <col min="6" max="7" width="2.44140625" bestFit="1" customWidth="1"/>
    <col min="8" max="16" width="2.44140625" customWidth="1"/>
    <col min="17" max="17" width="3.44140625" bestFit="1" customWidth="1"/>
    <col min="18" max="24" width="7.88671875" bestFit="1" customWidth="1"/>
    <col min="25" max="27" width="5.88671875" bestFit="1" customWidth="1"/>
    <col min="28" max="30" width="6.88671875" bestFit="1" customWidth="1"/>
    <col min="31" max="31" width="9.21875" bestFit="1" customWidth="1"/>
    <col min="32" max="32" width="2.44140625" bestFit="1" customWidth="1"/>
    <col min="33" max="33" width="3.44140625" bestFit="1" customWidth="1"/>
    <col min="34" max="34" width="5.88671875" bestFit="1" customWidth="1"/>
    <col min="35" max="35" width="6.88671875" bestFit="1" customWidth="1"/>
    <col min="36" max="36" width="5.88671875" bestFit="1" customWidth="1"/>
    <col min="37" max="37" width="10.21875" bestFit="1" customWidth="1"/>
    <col min="38" max="38" width="3.44140625" bestFit="1" customWidth="1"/>
    <col min="39" max="39" width="2.33203125" customWidth="1"/>
    <col min="40" max="40" width="7.21875" bestFit="1" customWidth="1"/>
    <col min="41" max="41" width="6.88671875" customWidth="1"/>
    <col min="42" max="42" width="11" bestFit="1" customWidth="1"/>
    <col min="43" max="43" width="9.21875" customWidth="1"/>
    <col min="44" max="44" width="4.44140625" customWidth="1"/>
    <col min="46" max="46" width="5.21875" bestFit="1" customWidth="1"/>
    <col min="47" max="47" width="8.109375" bestFit="1" customWidth="1"/>
    <col min="54" max="54" width="4.21875" customWidth="1"/>
    <col min="55" max="55" width="3.44140625" bestFit="1" customWidth="1"/>
    <col min="56" max="56" width="2.6640625" bestFit="1" customWidth="1"/>
    <col min="57" max="59" width="2.77734375" bestFit="1" customWidth="1"/>
    <col min="60" max="61" width="2.44140625" bestFit="1" customWidth="1"/>
    <col min="62" max="63" width="2.77734375" bestFit="1" customWidth="1"/>
    <col min="64" max="65" width="2.44140625" bestFit="1" customWidth="1"/>
    <col min="66" max="66" width="2.6640625" bestFit="1" customWidth="1"/>
    <col min="67" max="67" width="2.44140625" bestFit="1" customWidth="1"/>
    <col min="68" max="68" width="2.88671875" bestFit="1" customWidth="1"/>
  </cols>
  <sheetData>
    <row r="1" spans="1:68">
      <c r="AV1" s="109" t="s">
        <v>32</v>
      </c>
      <c r="AW1" s="134"/>
      <c r="AX1" s="110"/>
      <c r="AY1" s="135" t="s">
        <v>32</v>
      </c>
      <c r="AZ1" s="136"/>
      <c r="BA1" s="137"/>
    </row>
    <row r="2" spans="1:68">
      <c r="A2" s="8"/>
      <c r="B2" s="9" t="s">
        <v>2</v>
      </c>
      <c r="C2" s="9" t="s">
        <v>4</v>
      </c>
      <c r="D2" s="9" t="s">
        <v>6</v>
      </c>
      <c r="E2" s="9" t="s">
        <v>8</v>
      </c>
      <c r="F2" s="9" t="s">
        <v>10</v>
      </c>
      <c r="G2" s="9" t="s">
        <v>12</v>
      </c>
      <c r="H2" s="9" t="s">
        <v>14</v>
      </c>
      <c r="I2" s="9" t="s">
        <v>16</v>
      </c>
      <c r="J2" s="9" t="s">
        <v>18</v>
      </c>
      <c r="K2" s="9" t="s">
        <v>20</v>
      </c>
      <c r="L2" s="9" t="s">
        <v>22</v>
      </c>
      <c r="M2" s="9" t="s">
        <v>24</v>
      </c>
      <c r="N2" s="9" t="s">
        <v>26</v>
      </c>
      <c r="O2" s="7"/>
      <c r="P2" s="7"/>
      <c r="Q2" s="8"/>
      <c r="R2" s="9" t="s">
        <v>2</v>
      </c>
      <c r="S2" s="9" t="s">
        <v>4</v>
      </c>
      <c r="T2" s="9" t="s">
        <v>6</v>
      </c>
      <c r="U2" s="9" t="s">
        <v>8</v>
      </c>
      <c r="V2" s="9" t="s">
        <v>10</v>
      </c>
      <c r="W2" s="9" t="s">
        <v>12</v>
      </c>
      <c r="X2" s="9" t="s">
        <v>14</v>
      </c>
      <c r="Y2" s="9" t="s">
        <v>16</v>
      </c>
      <c r="Z2" s="9" t="s">
        <v>18</v>
      </c>
      <c r="AA2" s="9" t="s">
        <v>20</v>
      </c>
      <c r="AB2" s="9" t="s">
        <v>22</v>
      </c>
      <c r="AC2" s="9" t="s">
        <v>24</v>
      </c>
      <c r="AD2" s="9" t="s">
        <v>26</v>
      </c>
      <c r="AE2" s="11" t="s">
        <v>0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/>
      <c r="AN2" s="11"/>
      <c r="AO2" s="11"/>
      <c r="AP2" s="11"/>
      <c r="AQ2" s="11"/>
      <c r="AR2" s="11"/>
      <c r="AV2" s="109" t="s">
        <v>33</v>
      </c>
      <c r="AW2" s="134"/>
      <c r="AX2" s="110"/>
      <c r="AY2" s="138"/>
      <c r="AZ2" s="139"/>
      <c r="BA2" s="140"/>
      <c r="BC2" s="8"/>
      <c r="BD2" s="9" t="s">
        <v>2</v>
      </c>
      <c r="BE2" s="9" t="s">
        <v>4</v>
      </c>
      <c r="BF2" s="9" t="s">
        <v>6</v>
      </c>
      <c r="BG2" s="9" t="s">
        <v>8</v>
      </c>
      <c r="BH2" s="9" t="s">
        <v>10</v>
      </c>
      <c r="BI2" s="9" t="s">
        <v>12</v>
      </c>
      <c r="BJ2" s="9" t="s">
        <v>14</v>
      </c>
      <c r="BK2" s="9" t="s">
        <v>16</v>
      </c>
      <c r="BL2" s="9" t="s">
        <v>18</v>
      </c>
      <c r="BM2" s="9" t="s">
        <v>20</v>
      </c>
      <c r="BN2" s="9" t="s">
        <v>22</v>
      </c>
      <c r="BO2" s="9" t="s">
        <v>24</v>
      </c>
      <c r="BP2" s="9" t="s">
        <v>26</v>
      </c>
    </row>
    <row r="3" spans="1:68">
      <c r="A3" s="8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7"/>
      <c r="P3" s="7"/>
      <c r="Q3" s="8">
        <v>1</v>
      </c>
      <c r="R3" s="2">
        <f>LOOKUP(B3,$AY$20:$BA$20,$AY$21:$BA$21)</f>
        <v>1800</v>
      </c>
      <c r="S3" s="2">
        <f>LOOKUP(C3,$AY$20:$BA$20,$AY$22:$BA$22)</f>
        <v>1800</v>
      </c>
      <c r="T3" s="2">
        <f>LOOKUP(D3,$AY$20:$BA$20,$AY$23:$BA$23)</f>
        <v>18000</v>
      </c>
      <c r="U3" s="2">
        <f>LOOKUP(E3,$AY$20:$BA$20,$AY$24:$BA$24)</f>
        <v>180000</v>
      </c>
      <c r="V3" s="2">
        <f>LOOKUP(F3,$AY$20:$BA$20,$AY$25:$BA$25)</f>
        <v>1800</v>
      </c>
      <c r="W3" s="2">
        <f>LOOKUP(G3,$AY$20:$BA$20,$AY$26:$BA$26)</f>
        <v>18000</v>
      </c>
      <c r="X3" s="2">
        <f>LOOKUP(H3,$AY$20:$BA$20,$AY$27:$BA$27)</f>
        <v>180000</v>
      </c>
      <c r="Y3" s="2">
        <f>LOOKUP(I3,$AY$20:$BA$20,$AY$28:$BA$28)</f>
        <v>4500</v>
      </c>
      <c r="Z3" s="2">
        <f>LOOKUP(J3,$AY$20:$BA$20,$AY$29:$BA$29)</f>
        <v>45</v>
      </c>
      <c r="AA3" s="2">
        <f>LOOKUP(K3,$AY$20:$BA$20,$AY$30:$BA$30)</f>
        <v>450</v>
      </c>
      <c r="AB3" s="2">
        <f>LOOKUP(L3,$AY$20:$BA$20,$AY$31:$BA$31)</f>
        <v>250</v>
      </c>
      <c r="AC3" s="2">
        <f>LOOKUP(M3,$AY$20:$BA$20,$AY$32:$BA$32)</f>
        <v>5000</v>
      </c>
      <c r="AD3" s="2">
        <f t="shared" ref="AD3:AD38" si="0">LOOKUP(N3,$AY$20:$BA$20,$AY$33:$BA$33)</f>
        <v>12.5</v>
      </c>
      <c r="AE3" s="13">
        <f>((AF3+(AG3/AA3))*(1.38*100-1.33)+(AI3*(AH3+AJ3)*AL3/AK3)-1.2)/(1+(AI3*AJ3/AK3)+AG3*((1/AA3)+0.006+(13.67*0.006/AA3))+AF3*13.67*0.006)</f>
        <v>616.23628297404298</v>
      </c>
      <c r="AF3" s="10">
        <f>S3/(R3+S3)</f>
        <v>0.5</v>
      </c>
      <c r="AG3" s="10">
        <f>(((R3*S3)/(R3+S3)+T3)/AC3/AD3)+Z3</f>
        <v>45.302399999999999</v>
      </c>
      <c r="AH3" s="10">
        <f>V3+X3*0.5</f>
        <v>91800</v>
      </c>
      <c r="AI3" s="10">
        <f>(R3*S3)*AB3/(R3+S3)</f>
        <v>225000</v>
      </c>
      <c r="AJ3" s="10">
        <f>W3+X3*0.5</f>
        <v>108000</v>
      </c>
      <c r="AK3" s="10">
        <f>(AH3+AJ3)*(1+AB3)*Y3+AH3*AJ3</f>
        <v>235588500000</v>
      </c>
      <c r="AL3" s="10">
        <f>Y3+0.6</f>
        <v>4500.6000000000004</v>
      </c>
      <c r="AM3" s="12"/>
      <c r="AN3" s="3" t="s">
        <v>44</v>
      </c>
      <c r="AO3" s="3" t="s">
        <v>45</v>
      </c>
      <c r="AP3" s="3" t="s">
        <v>47</v>
      </c>
      <c r="AQ3" s="3" t="s">
        <v>48</v>
      </c>
      <c r="AR3" s="10"/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4">
        <v>1</v>
      </c>
      <c r="AZ3" s="4">
        <v>2</v>
      </c>
      <c r="BA3" s="4">
        <v>3</v>
      </c>
      <c r="BC3" s="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>
        <v>1</v>
      </c>
      <c r="BM3" s="28">
        <v>1</v>
      </c>
      <c r="BN3" s="28">
        <v>1</v>
      </c>
      <c r="BO3" s="28">
        <v>1</v>
      </c>
      <c r="BP3" s="28">
        <v>1</v>
      </c>
    </row>
    <row r="4" spans="1:68">
      <c r="A4" s="8">
        <v>2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7"/>
      <c r="P4" s="7"/>
      <c r="Q4" s="8">
        <v>2</v>
      </c>
      <c r="R4" s="2">
        <f>LOOKUP(B4,$AY$20:$BA$20,$AY$21:$BA$21)</f>
        <v>2000</v>
      </c>
      <c r="S4" s="2">
        <f t="shared" ref="S4:S38" si="1">LOOKUP(C4,$AY$20:$BA$20,$AY$22:$BA$22)</f>
        <v>2000</v>
      </c>
      <c r="T4" s="2">
        <f t="shared" ref="T4:T38" si="2">LOOKUP(D4,$AY$20:$BA$20,$AY$23:$BA$23)</f>
        <v>20000</v>
      </c>
      <c r="U4" s="2">
        <f t="shared" ref="U4:U38" si="3">LOOKUP(E4,$AY$20:$BA$20,$AY$24:$BA$24)</f>
        <v>200000</v>
      </c>
      <c r="V4" s="2">
        <f t="shared" ref="V4:V38" si="4">LOOKUP(F4,$AY$20:$BA$20,$AY$25:$BA$25)</f>
        <v>2000</v>
      </c>
      <c r="W4" s="2">
        <f t="shared" ref="W4:W38" si="5">LOOKUP(G4,$AY$20:$BA$20,$AY$26:$BA$26)</f>
        <v>20000</v>
      </c>
      <c r="X4" s="2">
        <f t="shared" ref="X4:X38" si="6">LOOKUP(H4,$AY$20:$BA$20,$AY$27:$BA$27)</f>
        <v>200000</v>
      </c>
      <c r="Y4" s="2">
        <f t="shared" ref="Y4:Y38" si="7">LOOKUP(I4,$AY$20:$BA$20,$AY$28:$BA$28)</f>
        <v>5000</v>
      </c>
      <c r="Z4" s="2">
        <f t="shared" ref="Z4:Z38" si="8">LOOKUP(J4,$AY$20:$BA$20,$AY$29:$BA$29)</f>
        <v>50</v>
      </c>
      <c r="AA4" s="2">
        <f t="shared" ref="AA4:AA38" si="9">LOOKUP(K4,$AY$20:$BA$20,$AY$30:$BA$30)</f>
        <v>500</v>
      </c>
      <c r="AB4" s="2">
        <f t="shared" ref="AB4:AB38" si="10">LOOKUP(L4,$AY$20:$BA$20,$AY$31:$BA$31)</f>
        <v>500</v>
      </c>
      <c r="AC4" s="2">
        <f t="shared" ref="AC4:AC38" si="11">LOOKUP(M4,$AY$20:$BA$20,$AY$32:$BA$32)</f>
        <v>10000</v>
      </c>
      <c r="AD4" s="2">
        <f t="shared" si="0"/>
        <v>12.5</v>
      </c>
      <c r="AE4" s="13">
        <f>((AF4+(AG4/AA4))*(1.38*100-1.33)+(AI4*(AH4+AJ4)*AL4/AK4)-1.2)/(1+(AI4*AJ4/AK4)+AG4*((1/AA4)+0.006+(13.67*0.006/AA4))+AF4*13.67*0.006)</f>
        <v>679.54534279566406</v>
      </c>
      <c r="AF4" s="10">
        <f>S4/(R4+S4)</f>
        <v>0.5</v>
      </c>
      <c r="AG4" s="10">
        <f>(((R4*S4)/(R4+S4)+T4)/AC4/AD4)+Z4</f>
        <v>50.167999999999999</v>
      </c>
      <c r="AH4" s="10">
        <f>V4+X4*0.5</f>
        <v>102000</v>
      </c>
      <c r="AI4" s="10">
        <f>(R4*S4)*AB4/(R4+S4)</f>
        <v>500000</v>
      </c>
      <c r="AJ4" s="10">
        <f>W4+X4*0.5</f>
        <v>120000</v>
      </c>
      <c r="AK4" s="10">
        <f>(AH4+AJ4)*(1+AB4)*Y4+AH4*AJ4</f>
        <v>568350000000</v>
      </c>
      <c r="AL4" s="10">
        <f>Y4+0.6</f>
        <v>5000.6000000000004</v>
      </c>
      <c r="AM4" s="12"/>
      <c r="AN4" s="5" t="s">
        <v>49</v>
      </c>
      <c r="AO4" s="20">
        <v>1</v>
      </c>
      <c r="AP4" s="21">
        <f>((SUM(AE3:AE38))^2)/COUNT(AE3:AE38)</f>
        <v>16371689.079084747</v>
      </c>
      <c r="AQ4" s="22">
        <f>AP4/AO4</f>
        <v>16371689.079084747</v>
      </c>
      <c r="AR4" s="10"/>
      <c r="AT4" s="4" t="s">
        <v>1</v>
      </c>
      <c r="AU4" s="2">
        <v>20000</v>
      </c>
      <c r="AV4" s="1">
        <v>0.1</v>
      </c>
      <c r="AW4" s="1">
        <v>1</v>
      </c>
      <c r="AX4" s="1">
        <v>10</v>
      </c>
      <c r="AY4" s="30">
        <f t="shared" ref="AY4:BA16" si="12">$AU4*AV4</f>
        <v>2000</v>
      </c>
      <c r="AZ4" s="30">
        <f t="shared" si="12"/>
        <v>20000</v>
      </c>
      <c r="BA4" s="30">
        <f t="shared" si="12"/>
        <v>200000</v>
      </c>
      <c r="BC4" s="8">
        <v>2</v>
      </c>
      <c r="BD4" s="28">
        <v>2</v>
      </c>
      <c r="BE4" s="28">
        <v>2</v>
      </c>
      <c r="BF4" s="28">
        <v>2</v>
      </c>
      <c r="BG4" s="28">
        <v>2</v>
      </c>
      <c r="BH4" s="28">
        <v>2</v>
      </c>
      <c r="BI4" s="28">
        <v>2</v>
      </c>
      <c r="BJ4" s="28">
        <v>2</v>
      </c>
      <c r="BK4" s="28">
        <v>2</v>
      </c>
      <c r="BL4" s="28">
        <v>2</v>
      </c>
      <c r="BM4" s="28">
        <v>2</v>
      </c>
      <c r="BN4" s="28">
        <v>2</v>
      </c>
      <c r="BO4" s="28">
        <v>2</v>
      </c>
      <c r="BP4" s="28">
        <v>1</v>
      </c>
    </row>
    <row r="5" spans="1:68">
      <c r="A5" s="8">
        <v>3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1</v>
      </c>
      <c r="O5" s="7"/>
      <c r="P5" s="7"/>
      <c r="Q5" s="8">
        <v>3</v>
      </c>
      <c r="R5" s="2">
        <f t="shared" ref="R5:R38" si="13">LOOKUP(B5,$AY$20:$BA$20,$AY$21:$BA$21)</f>
        <v>2200</v>
      </c>
      <c r="S5" s="2">
        <f t="shared" si="1"/>
        <v>2200</v>
      </c>
      <c r="T5" s="2">
        <f t="shared" si="2"/>
        <v>22000</v>
      </c>
      <c r="U5" s="2">
        <f t="shared" si="3"/>
        <v>220000.00000000003</v>
      </c>
      <c r="V5" s="2">
        <f t="shared" si="4"/>
        <v>2200</v>
      </c>
      <c r="W5" s="2">
        <f t="shared" si="5"/>
        <v>22000</v>
      </c>
      <c r="X5" s="2">
        <f t="shared" si="6"/>
        <v>220000.00000000003</v>
      </c>
      <c r="Y5" s="2">
        <f t="shared" si="7"/>
        <v>5500</v>
      </c>
      <c r="Z5" s="2">
        <f t="shared" si="8"/>
        <v>55.000000000000007</v>
      </c>
      <c r="AA5" s="2">
        <f t="shared" si="9"/>
        <v>550</v>
      </c>
      <c r="AB5" s="2">
        <f t="shared" si="10"/>
        <v>750</v>
      </c>
      <c r="AC5" s="2">
        <f t="shared" si="11"/>
        <v>15000</v>
      </c>
      <c r="AD5" s="2">
        <f t="shared" si="0"/>
        <v>12.5</v>
      </c>
      <c r="AE5" s="13">
        <f t="shared" ref="AE5:AE38" si="14">((AF5+(AG5/AA5))*(1.38*100-1.33)+(AI5*(AH5+AJ5)*AL5/AK5)-1.2)/(1+(AI5*AJ5/AK5)+AG5*((1/AA5)+0.006+(13.67*0.006/AA5))+AF5*13.67*0.006)</f>
        <v>733.38765104231015</v>
      </c>
      <c r="AF5" s="10">
        <f t="shared" ref="AF5:AF38" si="15">S5/(R5+S5)</f>
        <v>0.5</v>
      </c>
      <c r="AG5" s="10">
        <f t="shared" ref="AG5:AG38" si="16">(((R5*S5)/(R5+S5)+T5)/AC5/AD5)+Z5</f>
        <v>55.123200000000004</v>
      </c>
      <c r="AH5" s="10">
        <f t="shared" ref="AH5:AH38" si="17">V5+X5*0.5</f>
        <v>112200.00000000001</v>
      </c>
      <c r="AI5" s="10">
        <f t="shared" ref="AI5:AI38" si="18">(R5*S5)*AB5/(R5+S5)</f>
        <v>825000</v>
      </c>
      <c r="AJ5" s="10">
        <f t="shared" ref="AJ5:AJ38" si="19">W5+X5*0.5</f>
        <v>132000</v>
      </c>
      <c r="AK5" s="10">
        <f t="shared" ref="AK5:AK38" si="20">(AH5+AJ5)*(1+AB5)*Y5+AH5*AJ5</f>
        <v>1023478500000</v>
      </c>
      <c r="AL5" s="10">
        <f t="shared" ref="AL5:AL38" si="21">Y5+0.6</f>
        <v>5500.6</v>
      </c>
      <c r="AM5" s="12"/>
      <c r="AN5" s="6" t="s">
        <v>50</v>
      </c>
      <c r="AO5" s="23">
        <f>AO6-AO4</f>
        <v>35</v>
      </c>
      <c r="AP5" s="24">
        <f>AP6-AP4</f>
        <v>51194.593722244725</v>
      </c>
      <c r="AQ5" s="25">
        <f>AP5/AO5</f>
        <v>1462.7026777784206</v>
      </c>
      <c r="AR5" s="10"/>
      <c r="AT5" s="4" t="s">
        <v>3</v>
      </c>
      <c r="AU5" s="2">
        <v>20000</v>
      </c>
      <c r="AV5" s="1">
        <v>0.1</v>
      </c>
      <c r="AW5" s="1">
        <v>1</v>
      </c>
      <c r="AX5" s="1">
        <v>10</v>
      </c>
      <c r="AY5" s="30">
        <f t="shared" si="12"/>
        <v>2000</v>
      </c>
      <c r="AZ5" s="30">
        <f t="shared" si="12"/>
        <v>20000</v>
      </c>
      <c r="BA5" s="30">
        <f t="shared" si="12"/>
        <v>200000</v>
      </c>
      <c r="BC5" s="8">
        <v>3</v>
      </c>
      <c r="BD5" s="28">
        <v>3</v>
      </c>
      <c r="BE5" s="28">
        <v>3</v>
      </c>
      <c r="BF5" s="28">
        <v>3</v>
      </c>
      <c r="BG5" s="28">
        <v>3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1</v>
      </c>
    </row>
    <row r="6" spans="1:68">
      <c r="A6" s="8">
        <v>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1</v>
      </c>
      <c r="O6" s="7"/>
      <c r="P6" s="7"/>
      <c r="Q6" s="8">
        <v>4</v>
      </c>
      <c r="R6" s="2">
        <f t="shared" si="13"/>
        <v>1800</v>
      </c>
      <c r="S6" s="2">
        <f t="shared" si="1"/>
        <v>1800</v>
      </c>
      <c r="T6" s="2">
        <f t="shared" si="2"/>
        <v>18000</v>
      </c>
      <c r="U6" s="2">
        <f t="shared" si="3"/>
        <v>180000</v>
      </c>
      <c r="V6" s="2">
        <f t="shared" si="4"/>
        <v>2000</v>
      </c>
      <c r="W6" s="2">
        <f t="shared" si="5"/>
        <v>20000</v>
      </c>
      <c r="X6" s="2">
        <f t="shared" si="6"/>
        <v>200000</v>
      </c>
      <c r="Y6" s="2">
        <f t="shared" si="7"/>
        <v>5000</v>
      </c>
      <c r="Z6" s="2">
        <f t="shared" si="8"/>
        <v>55.000000000000007</v>
      </c>
      <c r="AA6" s="2">
        <f t="shared" si="9"/>
        <v>550</v>
      </c>
      <c r="AB6" s="2">
        <f t="shared" si="10"/>
        <v>750</v>
      </c>
      <c r="AC6" s="2">
        <f t="shared" si="11"/>
        <v>15000</v>
      </c>
      <c r="AD6" s="2">
        <f t="shared" si="0"/>
        <v>12.5</v>
      </c>
      <c r="AE6" s="13">
        <f t="shared" si="14"/>
        <v>613.4934330892994</v>
      </c>
      <c r="AF6" s="10">
        <f t="shared" si="15"/>
        <v>0.5</v>
      </c>
      <c r="AG6" s="10">
        <f t="shared" si="16"/>
        <v>55.100800000000007</v>
      </c>
      <c r="AH6" s="10">
        <f t="shared" si="17"/>
        <v>102000</v>
      </c>
      <c r="AI6" s="10">
        <f t="shared" si="18"/>
        <v>675000</v>
      </c>
      <c r="AJ6" s="10">
        <f t="shared" si="19"/>
        <v>120000</v>
      </c>
      <c r="AK6" s="10">
        <f t="shared" si="20"/>
        <v>845850000000</v>
      </c>
      <c r="AL6" s="10">
        <f t="shared" si="21"/>
        <v>5000.6000000000004</v>
      </c>
      <c r="AM6" s="12"/>
      <c r="AN6" s="3" t="s">
        <v>51</v>
      </c>
      <c r="AO6" s="18">
        <v>36</v>
      </c>
      <c r="AP6" s="19">
        <f>SUMSQ(AE3:AE38)</f>
        <v>16422883.672806991</v>
      </c>
      <c r="AQ6" s="18"/>
      <c r="AR6" s="10"/>
      <c r="AT6" s="4" t="s">
        <v>5</v>
      </c>
      <c r="AU6" s="2">
        <v>20000</v>
      </c>
      <c r="AV6" s="1">
        <v>0.1</v>
      </c>
      <c r="AW6" s="1">
        <v>1</v>
      </c>
      <c r="AX6" s="1">
        <v>10</v>
      </c>
      <c r="AY6" s="30">
        <f t="shared" si="12"/>
        <v>2000</v>
      </c>
      <c r="AZ6" s="30">
        <f t="shared" si="12"/>
        <v>20000</v>
      </c>
      <c r="BA6" s="30">
        <f t="shared" si="12"/>
        <v>200000</v>
      </c>
      <c r="BC6" s="8">
        <v>4</v>
      </c>
      <c r="BD6" s="28">
        <v>1</v>
      </c>
      <c r="BE6" s="28">
        <v>1</v>
      </c>
      <c r="BF6" s="28">
        <v>1</v>
      </c>
      <c r="BG6" s="28">
        <v>1</v>
      </c>
      <c r="BH6" s="28">
        <v>2</v>
      </c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3</v>
      </c>
      <c r="BO6" s="28">
        <v>3</v>
      </c>
      <c r="BP6" s="28">
        <v>1</v>
      </c>
    </row>
    <row r="7" spans="1:68">
      <c r="A7" s="8">
        <v>5</v>
      </c>
      <c r="B7" s="1">
        <v>2</v>
      </c>
      <c r="C7" s="1">
        <v>2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7"/>
      <c r="P7" s="7"/>
      <c r="Q7" s="8">
        <v>5</v>
      </c>
      <c r="R7" s="2">
        <f t="shared" si="13"/>
        <v>2000</v>
      </c>
      <c r="S7" s="2">
        <f t="shared" si="1"/>
        <v>2000</v>
      </c>
      <c r="T7" s="2">
        <f t="shared" si="2"/>
        <v>20000</v>
      </c>
      <c r="U7" s="2">
        <f t="shared" si="3"/>
        <v>200000</v>
      </c>
      <c r="V7" s="2">
        <f t="shared" si="4"/>
        <v>2200</v>
      </c>
      <c r="W7" s="2">
        <f t="shared" si="5"/>
        <v>22000</v>
      </c>
      <c r="X7" s="2">
        <f t="shared" si="6"/>
        <v>220000.00000000003</v>
      </c>
      <c r="Y7" s="2">
        <f t="shared" si="7"/>
        <v>5500</v>
      </c>
      <c r="Z7" s="2">
        <f t="shared" si="8"/>
        <v>45</v>
      </c>
      <c r="AA7" s="2">
        <f t="shared" si="9"/>
        <v>450</v>
      </c>
      <c r="AB7" s="2">
        <f t="shared" si="10"/>
        <v>250</v>
      </c>
      <c r="AC7" s="2">
        <f t="shared" si="11"/>
        <v>5000</v>
      </c>
      <c r="AD7" s="2">
        <f t="shared" si="0"/>
        <v>12.5</v>
      </c>
      <c r="AE7" s="13">
        <f t="shared" si="14"/>
        <v>682.87689564721791</v>
      </c>
      <c r="AF7" s="10">
        <f t="shared" si="15"/>
        <v>0.5</v>
      </c>
      <c r="AG7" s="10">
        <f t="shared" si="16"/>
        <v>45.335999999999999</v>
      </c>
      <c r="AH7" s="10">
        <f t="shared" si="17"/>
        <v>112200.00000000001</v>
      </c>
      <c r="AI7" s="10">
        <f t="shared" si="18"/>
        <v>250000</v>
      </c>
      <c r="AJ7" s="10">
        <f t="shared" si="19"/>
        <v>132000</v>
      </c>
      <c r="AK7" s="10">
        <f t="shared" si="20"/>
        <v>351928500000</v>
      </c>
      <c r="AL7" s="10">
        <f t="shared" si="21"/>
        <v>5500.6</v>
      </c>
      <c r="AM7" s="12"/>
      <c r="AN7" s="12"/>
      <c r="AO7" s="12"/>
      <c r="AP7" s="12"/>
      <c r="AQ7" s="12"/>
      <c r="AR7" s="10"/>
      <c r="AT7" s="4" t="s">
        <v>7</v>
      </c>
      <c r="AU7" s="2">
        <v>20000</v>
      </c>
      <c r="AV7" s="1">
        <v>0.1</v>
      </c>
      <c r="AW7" s="1">
        <v>1</v>
      </c>
      <c r="AX7" s="1">
        <v>10</v>
      </c>
      <c r="AY7" s="30">
        <f t="shared" si="12"/>
        <v>2000</v>
      </c>
      <c r="AZ7" s="30">
        <f t="shared" si="12"/>
        <v>20000</v>
      </c>
      <c r="BA7" s="30">
        <f t="shared" si="12"/>
        <v>200000</v>
      </c>
      <c r="BC7" s="8">
        <v>5</v>
      </c>
      <c r="BD7" s="28">
        <v>2</v>
      </c>
      <c r="BE7" s="28">
        <v>2</v>
      </c>
      <c r="BF7" s="28">
        <v>2</v>
      </c>
      <c r="BG7" s="28">
        <v>2</v>
      </c>
      <c r="BH7" s="28">
        <v>3</v>
      </c>
      <c r="BI7" s="28">
        <v>3</v>
      </c>
      <c r="BJ7" s="28">
        <v>3</v>
      </c>
      <c r="BK7" s="28">
        <v>3</v>
      </c>
      <c r="BL7" s="28">
        <v>1</v>
      </c>
      <c r="BM7" s="28">
        <v>1</v>
      </c>
      <c r="BN7" s="28">
        <v>1</v>
      </c>
      <c r="BO7" s="28">
        <v>1</v>
      </c>
      <c r="BP7" s="28">
        <v>1</v>
      </c>
    </row>
    <row r="8" spans="1:68">
      <c r="A8" s="8">
        <v>6</v>
      </c>
      <c r="B8" s="1">
        <v>3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7"/>
      <c r="P8" s="7"/>
      <c r="Q8" s="8">
        <v>6</v>
      </c>
      <c r="R8" s="2">
        <f t="shared" si="13"/>
        <v>2200</v>
      </c>
      <c r="S8" s="2">
        <f t="shared" si="1"/>
        <v>2200</v>
      </c>
      <c r="T8" s="2">
        <f t="shared" si="2"/>
        <v>22000</v>
      </c>
      <c r="U8" s="2">
        <f t="shared" si="3"/>
        <v>220000.00000000003</v>
      </c>
      <c r="V8" s="2">
        <f t="shared" si="4"/>
        <v>1800</v>
      </c>
      <c r="W8" s="2">
        <f t="shared" si="5"/>
        <v>18000</v>
      </c>
      <c r="X8" s="2">
        <f t="shared" si="6"/>
        <v>180000</v>
      </c>
      <c r="Y8" s="2">
        <f t="shared" si="7"/>
        <v>4500</v>
      </c>
      <c r="Z8" s="2">
        <f t="shared" si="8"/>
        <v>50</v>
      </c>
      <c r="AA8" s="2">
        <f t="shared" si="9"/>
        <v>500</v>
      </c>
      <c r="AB8" s="2">
        <f t="shared" si="10"/>
        <v>500</v>
      </c>
      <c r="AC8" s="2">
        <f t="shared" si="11"/>
        <v>10000</v>
      </c>
      <c r="AD8" s="2">
        <f t="shared" si="0"/>
        <v>12.5</v>
      </c>
      <c r="AE8" s="13">
        <f t="shared" si="14"/>
        <v>731.22859694424676</v>
      </c>
      <c r="AF8" s="10">
        <f t="shared" si="15"/>
        <v>0.5</v>
      </c>
      <c r="AG8" s="10">
        <f t="shared" si="16"/>
        <v>50.184800000000003</v>
      </c>
      <c r="AH8" s="10">
        <f t="shared" si="17"/>
        <v>91800</v>
      </c>
      <c r="AI8" s="10">
        <f t="shared" si="18"/>
        <v>550000</v>
      </c>
      <c r="AJ8" s="10">
        <f t="shared" si="19"/>
        <v>108000</v>
      </c>
      <c r="AK8" s="10">
        <f t="shared" si="20"/>
        <v>460363500000</v>
      </c>
      <c r="AL8" s="10">
        <f t="shared" si="21"/>
        <v>4500.6000000000004</v>
      </c>
      <c r="AM8" s="12"/>
      <c r="AN8" s="12"/>
      <c r="AO8" s="12"/>
      <c r="AP8" s="12"/>
      <c r="AQ8" s="12"/>
      <c r="AR8" s="10"/>
      <c r="AT8" s="4" t="s">
        <v>9</v>
      </c>
      <c r="AU8" s="2">
        <v>20000</v>
      </c>
      <c r="AV8" s="1">
        <v>0.1</v>
      </c>
      <c r="AW8" s="1">
        <v>1</v>
      </c>
      <c r="AX8" s="1">
        <v>10</v>
      </c>
      <c r="AY8" s="30">
        <f t="shared" si="12"/>
        <v>2000</v>
      </c>
      <c r="AZ8" s="30">
        <f t="shared" si="12"/>
        <v>20000</v>
      </c>
      <c r="BA8" s="30">
        <f t="shared" si="12"/>
        <v>200000</v>
      </c>
      <c r="BC8" s="8">
        <v>6</v>
      </c>
      <c r="BD8" s="28">
        <v>3</v>
      </c>
      <c r="BE8" s="28">
        <v>3</v>
      </c>
      <c r="BF8" s="28">
        <v>3</v>
      </c>
      <c r="BG8" s="28">
        <v>3</v>
      </c>
      <c r="BH8" s="28">
        <v>1</v>
      </c>
      <c r="BI8" s="28">
        <v>1</v>
      </c>
      <c r="BJ8" s="28">
        <v>1</v>
      </c>
      <c r="BK8" s="28">
        <v>1</v>
      </c>
      <c r="BL8" s="28">
        <v>2</v>
      </c>
      <c r="BM8" s="28">
        <v>2</v>
      </c>
      <c r="BN8" s="28">
        <v>2</v>
      </c>
      <c r="BO8" s="28">
        <v>2</v>
      </c>
      <c r="BP8" s="28">
        <v>1</v>
      </c>
    </row>
    <row r="9" spans="1:68">
      <c r="A9" s="8">
        <v>7</v>
      </c>
      <c r="B9" s="1">
        <v>1</v>
      </c>
      <c r="C9" s="1">
        <v>1</v>
      </c>
      <c r="D9" s="1">
        <v>2</v>
      </c>
      <c r="E9" s="1">
        <v>3</v>
      </c>
      <c r="F9" s="1">
        <v>1</v>
      </c>
      <c r="G9" s="1">
        <v>2</v>
      </c>
      <c r="H9" s="1">
        <v>3</v>
      </c>
      <c r="I9" s="1">
        <v>3</v>
      </c>
      <c r="J9" s="1">
        <v>1</v>
      </c>
      <c r="K9" s="1">
        <v>2</v>
      </c>
      <c r="L9" s="1">
        <v>2</v>
      </c>
      <c r="M9" s="1">
        <v>3</v>
      </c>
      <c r="N9" s="1">
        <v>1</v>
      </c>
      <c r="O9" s="7"/>
      <c r="P9" s="7"/>
      <c r="Q9" s="8">
        <v>7</v>
      </c>
      <c r="R9" s="2">
        <f t="shared" si="13"/>
        <v>1800</v>
      </c>
      <c r="S9" s="2">
        <f t="shared" si="1"/>
        <v>1800</v>
      </c>
      <c r="T9" s="2">
        <f t="shared" si="2"/>
        <v>20000</v>
      </c>
      <c r="U9" s="2">
        <f t="shared" si="3"/>
        <v>220000.00000000003</v>
      </c>
      <c r="V9" s="2">
        <f t="shared" si="4"/>
        <v>1800</v>
      </c>
      <c r="W9" s="2">
        <f t="shared" si="5"/>
        <v>20000</v>
      </c>
      <c r="X9" s="2">
        <f t="shared" si="6"/>
        <v>220000.00000000003</v>
      </c>
      <c r="Y9" s="2">
        <f t="shared" si="7"/>
        <v>5500</v>
      </c>
      <c r="Z9" s="2">
        <f t="shared" si="8"/>
        <v>45</v>
      </c>
      <c r="AA9" s="2">
        <f t="shared" si="9"/>
        <v>500</v>
      </c>
      <c r="AB9" s="2">
        <f t="shared" si="10"/>
        <v>500</v>
      </c>
      <c r="AC9" s="2">
        <f t="shared" si="11"/>
        <v>15000</v>
      </c>
      <c r="AD9" s="2">
        <f t="shared" si="0"/>
        <v>12.5</v>
      </c>
      <c r="AE9" s="13">
        <f t="shared" si="14"/>
        <v>641.0996710350812</v>
      </c>
      <c r="AF9" s="10">
        <f t="shared" si="15"/>
        <v>0.5</v>
      </c>
      <c r="AG9" s="10">
        <f t="shared" si="16"/>
        <v>45.111466666666665</v>
      </c>
      <c r="AH9" s="10">
        <f t="shared" si="17"/>
        <v>111800.00000000001</v>
      </c>
      <c r="AI9" s="10">
        <f t="shared" si="18"/>
        <v>450000</v>
      </c>
      <c r="AJ9" s="10">
        <f t="shared" si="19"/>
        <v>130000.00000000001</v>
      </c>
      <c r="AK9" s="10">
        <f t="shared" si="20"/>
        <v>680813900000.00012</v>
      </c>
      <c r="AL9" s="10">
        <f t="shared" si="21"/>
        <v>5500.6</v>
      </c>
      <c r="AM9" s="12"/>
      <c r="AN9" s="12"/>
      <c r="AO9" s="12"/>
      <c r="AP9" s="12"/>
      <c r="AQ9" s="12"/>
      <c r="AR9" s="10"/>
      <c r="AT9" s="4" t="s">
        <v>11</v>
      </c>
      <c r="AU9" s="2">
        <v>20000</v>
      </c>
      <c r="AV9" s="1">
        <v>0.1</v>
      </c>
      <c r="AW9" s="1">
        <v>1</v>
      </c>
      <c r="AX9" s="1">
        <v>10</v>
      </c>
      <c r="AY9" s="30">
        <f t="shared" si="12"/>
        <v>2000</v>
      </c>
      <c r="AZ9" s="30">
        <f t="shared" si="12"/>
        <v>20000</v>
      </c>
      <c r="BA9" s="30">
        <f t="shared" si="12"/>
        <v>200000</v>
      </c>
      <c r="BC9" s="27">
        <v>7</v>
      </c>
      <c r="BD9" s="27">
        <v>1</v>
      </c>
      <c r="BE9" s="27">
        <v>1</v>
      </c>
      <c r="BF9" s="27">
        <v>2</v>
      </c>
      <c r="BG9" s="27">
        <v>3</v>
      </c>
      <c r="BH9" s="27">
        <v>1</v>
      </c>
      <c r="BI9" s="27">
        <v>2</v>
      </c>
      <c r="BJ9" s="27">
        <v>3</v>
      </c>
      <c r="BK9" s="27">
        <v>3</v>
      </c>
      <c r="BL9" s="27">
        <v>1</v>
      </c>
      <c r="BM9" s="27">
        <v>2</v>
      </c>
      <c r="BN9" s="27">
        <v>2</v>
      </c>
      <c r="BO9" s="27">
        <v>3</v>
      </c>
      <c r="BP9" s="27">
        <v>1</v>
      </c>
    </row>
    <row r="10" spans="1:68">
      <c r="A10" s="8">
        <v>8</v>
      </c>
      <c r="B10" s="1">
        <v>2</v>
      </c>
      <c r="C10" s="1">
        <v>2</v>
      </c>
      <c r="D10" s="1">
        <v>3</v>
      </c>
      <c r="E10" s="1">
        <v>1</v>
      </c>
      <c r="F10" s="1">
        <v>2</v>
      </c>
      <c r="G10" s="1">
        <v>3</v>
      </c>
      <c r="H10" s="1">
        <v>1</v>
      </c>
      <c r="I10" s="1">
        <v>1</v>
      </c>
      <c r="J10" s="1">
        <v>2</v>
      </c>
      <c r="K10" s="1">
        <v>3</v>
      </c>
      <c r="L10" s="1">
        <v>3</v>
      </c>
      <c r="M10" s="1">
        <v>1</v>
      </c>
      <c r="N10" s="1">
        <v>1</v>
      </c>
      <c r="O10" s="7"/>
      <c r="P10" s="7"/>
      <c r="Q10" s="8">
        <v>8</v>
      </c>
      <c r="R10" s="2">
        <f t="shared" si="13"/>
        <v>2000</v>
      </c>
      <c r="S10" s="2">
        <f t="shared" si="1"/>
        <v>2000</v>
      </c>
      <c r="T10" s="2">
        <f t="shared" si="2"/>
        <v>22000</v>
      </c>
      <c r="U10" s="2">
        <f t="shared" si="3"/>
        <v>180000</v>
      </c>
      <c r="V10" s="2">
        <f t="shared" si="4"/>
        <v>2000</v>
      </c>
      <c r="W10" s="2">
        <f t="shared" si="5"/>
        <v>22000</v>
      </c>
      <c r="X10" s="2">
        <f t="shared" si="6"/>
        <v>180000</v>
      </c>
      <c r="Y10" s="2">
        <f t="shared" si="7"/>
        <v>4500</v>
      </c>
      <c r="Z10" s="2">
        <f t="shared" si="8"/>
        <v>50</v>
      </c>
      <c r="AA10" s="2">
        <f t="shared" si="9"/>
        <v>550</v>
      </c>
      <c r="AB10" s="2">
        <f t="shared" si="10"/>
        <v>750</v>
      </c>
      <c r="AC10" s="2">
        <f t="shared" si="11"/>
        <v>5000</v>
      </c>
      <c r="AD10" s="2">
        <f t="shared" si="0"/>
        <v>12.5</v>
      </c>
      <c r="AE10" s="13">
        <f t="shared" si="14"/>
        <v>680.85954783937166</v>
      </c>
      <c r="AF10" s="10">
        <f t="shared" si="15"/>
        <v>0.5</v>
      </c>
      <c r="AG10" s="10">
        <f t="shared" si="16"/>
        <v>50.368000000000002</v>
      </c>
      <c r="AH10" s="10">
        <f t="shared" si="17"/>
        <v>92000</v>
      </c>
      <c r="AI10" s="10">
        <f t="shared" si="18"/>
        <v>750000</v>
      </c>
      <c r="AJ10" s="10">
        <f t="shared" si="19"/>
        <v>112000</v>
      </c>
      <c r="AK10" s="10">
        <f t="shared" si="20"/>
        <v>699722000000</v>
      </c>
      <c r="AL10" s="10">
        <f t="shared" si="21"/>
        <v>4500.6000000000004</v>
      </c>
      <c r="AM10" s="12"/>
      <c r="AN10" s="12"/>
      <c r="AO10" s="12"/>
      <c r="AP10" s="12"/>
      <c r="AQ10" s="12"/>
      <c r="AR10" s="10"/>
      <c r="AT10" s="4" t="s">
        <v>13</v>
      </c>
      <c r="AU10" s="2">
        <v>20000</v>
      </c>
      <c r="AV10" s="1">
        <v>0.1</v>
      </c>
      <c r="AW10" s="1">
        <v>1</v>
      </c>
      <c r="AX10" s="1">
        <v>10</v>
      </c>
      <c r="AY10" s="30">
        <f t="shared" si="12"/>
        <v>2000</v>
      </c>
      <c r="AZ10" s="30">
        <f t="shared" si="12"/>
        <v>20000</v>
      </c>
      <c r="BA10" s="30">
        <f t="shared" si="12"/>
        <v>200000</v>
      </c>
      <c r="BC10" s="8">
        <v>8</v>
      </c>
      <c r="BD10" s="1">
        <v>2</v>
      </c>
      <c r="BE10" s="1">
        <v>2</v>
      </c>
      <c r="BF10" s="1">
        <v>3</v>
      </c>
      <c r="BG10" s="1">
        <v>1</v>
      </c>
      <c r="BH10" s="1">
        <v>2</v>
      </c>
      <c r="BI10" s="1">
        <v>3</v>
      </c>
      <c r="BJ10" s="1">
        <v>1</v>
      </c>
      <c r="BK10" s="1">
        <v>1</v>
      </c>
      <c r="BL10" s="1">
        <v>2</v>
      </c>
      <c r="BM10" s="1">
        <v>3</v>
      </c>
      <c r="BN10" s="1">
        <v>3</v>
      </c>
      <c r="BO10" s="1">
        <v>1</v>
      </c>
      <c r="BP10" s="1">
        <v>1</v>
      </c>
    </row>
    <row r="11" spans="1:68">
      <c r="A11" s="8">
        <v>9</v>
      </c>
      <c r="B11" s="1">
        <v>3</v>
      </c>
      <c r="C11" s="1">
        <v>3</v>
      </c>
      <c r="D11" s="1">
        <v>1</v>
      </c>
      <c r="E11" s="1">
        <v>2</v>
      </c>
      <c r="F11" s="1">
        <v>3</v>
      </c>
      <c r="G11" s="1">
        <v>1</v>
      </c>
      <c r="H11" s="1">
        <v>2</v>
      </c>
      <c r="I11" s="1">
        <v>2</v>
      </c>
      <c r="J11" s="1">
        <v>3</v>
      </c>
      <c r="K11" s="1">
        <v>1</v>
      </c>
      <c r="L11" s="1">
        <v>1</v>
      </c>
      <c r="M11" s="1">
        <v>2</v>
      </c>
      <c r="N11" s="1">
        <v>1</v>
      </c>
      <c r="O11" s="7"/>
      <c r="P11" s="7"/>
      <c r="Q11" s="8">
        <v>9</v>
      </c>
      <c r="R11" s="2">
        <f t="shared" si="13"/>
        <v>2200</v>
      </c>
      <c r="S11" s="2">
        <f t="shared" si="1"/>
        <v>2200</v>
      </c>
      <c r="T11" s="2">
        <f t="shared" si="2"/>
        <v>18000</v>
      </c>
      <c r="U11" s="2">
        <f t="shared" si="3"/>
        <v>200000</v>
      </c>
      <c r="V11" s="2">
        <f t="shared" si="4"/>
        <v>2200</v>
      </c>
      <c r="W11" s="2">
        <f t="shared" si="5"/>
        <v>18000</v>
      </c>
      <c r="X11" s="2">
        <f t="shared" si="6"/>
        <v>200000</v>
      </c>
      <c r="Y11" s="2">
        <f t="shared" si="7"/>
        <v>5000</v>
      </c>
      <c r="Z11" s="2">
        <f t="shared" si="8"/>
        <v>55.000000000000007</v>
      </c>
      <c r="AA11" s="2">
        <f t="shared" si="9"/>
        <v>450</v>
      </c>
      <c r="AB11" s="2">
        <f t="shared" si="10"/>
        <v>250</v>
      </c>
      <c r="AC11" s="2">
        <f t="shared" si="11"/>
        <v>10000</v>
      </c>
      <c r="AD11" s="2">
        <f t="shared" si="0"/>
        <v>12.5</v>
      </c>
      <c r="AE11" s="13">
        <f t="shared" si="14"/>
        <v>701.16190837426825</v>
      </c>
      <c r="AF11" s="10">
        <f t="shared" si="15"/>
        <v>0.5</v>
      </c>
      <c r="AG11" s="10">
        <f t="shared" si="16"/>
        <v>55.152800000000006</v>
      </c>
      <c r="AH11" s="10">
        <f t="shared" si="17"/>
        <v>102200</v>
      </c>
      <c r="AI11" s="10">
        <f t="shared" si="18"/>
        <v>275000</v>
      </c>
      <c r="AJ11" s="10">
        <f t="shared" si="19"/>
        <v>118000</v>
      </c>
      <c r="AK11" s="10">
        <f t="shared" si="20"/>
        <v>288410600000</v>
      </c>
      <c r="AL11" s="10">
        <f t="shared" si="21"/>
        <v>5000.6000000000004</v>
      </c>
      <c r="AM11" s="12"/>
      <c r="AN11" s="12"/>
      <c r="AO11" s="12"/>
      <c r="AP11" s="12"/>
      <c r="AQ11" s="12"/>
      <c r="AR11" s="10"/>
      <c r="AT11" s="4" t="s">
        <v>15</v>
      </c>
      <c r="AU11" s="2">
        <v>500</v>
      </c>
      <c r="AV11" s="1">
        <v>0.1</v>
      </c>
      <c r="AW11" s="1">
        <v>1</v>
      </c>
      <c r="AX11" s="1">
        <v>10</v>
      </c>
      <c r="AY11" s="30">
        <f t="shared" si="12"/>
        <v>50</v>
      </c>
      <c r="AZ11" s="30">
        <f t="shared" si="12"/>
        <v>500</v>
      </c>
      <c r="BA11" s="30">
        <f t="shared" si="12"/>
        <v>5000</v>
      </c>
      <c r="BC11" s="8">
        <v>9</v>
      </c>
      <c r="BD11" s="1">
        <v>3</v>
      </c>
      <c r="BE11" s="1">
        <v>3</v>
      </c>
      <c r="BF11" s="1">
        <v>1</v>
      </c>
      <c r="BG11" s="1">
        <v>2</v>
      </c>
      <c r="BH11" s="1">
        <v>3</v>
      </c>
      <c r="BI11" s="1">
        <v>1</v>
      </c>
      <c r="BJ11" s="1">
        <v>2</v>
      </c>
      <c r="BK11" s="1">
        <v>2</v>
      </c>
      <c r="BL11" s="1">
        <v>3</v>
      </c>
      <c r="BM11" s="1">
        <v>1</v>
      </c>
      <c r="BN11" s="1">
        <v>1</v>
      </c>
      <c r="BO11" s="1">
        <v>2</v>
      </c>
      <c r="BP11" s="1">
        <v>1</v>
      </c>
    </row>
    <row r="12" spans="1:68">
      <c r="A12" s="8">
        <v>10</v>
      </c>
      <c r="B12" s="1">
        <v>1</v>
      </c>
      <c r="C12" s="1">
        <v>1</v>
      </c>
      <c r="D12" s="1">
        <v>3</v>
      </c>
      <c r="E12" s="1">
        <v>2</v>
      </c>
      <c r="F12" s="1">
        <v>1</v>
      </c>
      <c r="G12" s="1">
        <v>3</v>
      </c>
      <c r="H12" s="1">
        <v>2</v>
      </c>
      <c r="I12" s="1">
        <v>3</v>
      </c>
      <c r="J12" s="1">
        <v>2</v>
      </c>
      <c r="K12" s="1">
        <v>1</v>
      </c>
      <c r="L12" s="1">
        <v>3</v>
      </c>
      <c r="M12" s="1">
        <v>2</v>
      </c>
      <c r="N12" s="1">
        <v>1</v>
      </c>
      <c r="O12" s="7"/>
      <c r="P12" s="7"/>
      <c r="Q12" s="8">
        <v>10</v>
      </c>
      <c r="R12" s="2">
        <f t="shared" si="13"/>
        <v>1800</v>
      </c>
      <c r="S12" s="2">
        <f t="shared" si="1"/>
        <v>1800</v>
      </c>
      <c r="T12" s="2">
        <f t="shared" si="2"/>
        <v>22000</v>
      </c>
      <c r="U12" s="2">
        <f t="shared" si="3"/>
        <v>200000</v>
      </c>
      <c r="V12" s="2">
        <f t="shared" si="4"/>
        <v>1800</v>
      </c>
      <c r="W12" s="2">
        <f t="shared" si="5"/>
        <v>22000</v>
      </c>
      <c r="X12" s="2">
        <f t="shared" si="6"/>
        <v>200000</v>
      </c>
      <c r="Y12" s="2">
        <f t="shared" si="7"/>
        <v>5500</v>
      </c>
      <c r="Z12" s="2">
        <f t="shared" si="8"/>
        <v>50</v>
      </c>
      <c r="AA12" s="2">
        <f t="shared" si="9"/>
        <v>450</v>
      </c>
      <c r="AB12" s="2">
        <f t="shared" si="10"/>
        <v>750</v>
      </c>
      <c r="AC12" s="2">
        <f t="shared" si="11"/>
        <v>10000</v>
      </c>
      <c r="AD12" s="2">
        <f t="shared" si="0"/>
        <v>12.5</v>
      </c>
      <c r="AE12" s="13">
        <f t="shared" si="14"/>
        <v>625.11973006299615</v>
      </c>
      <c r="AF12" s="10">
        <f t="shared" si="15"/>
        <v>0.5</v>
      </c>
      <c r="AG12" s="10">
        <f t="shared" si="16"/>
        <v>50.183199999999999</v>
      </c>
      <c r="AH12" s="10">
        <f t="shared" si="17"/>
        <v>101800</v>
      </c>
      <c r="AI12" s="10">
        <f t="shared" si="18"/>
        <v>675000</v>
      </c>
      <c r="AJ12" s="10">
        <f t="shared" si="19"/>
        <v>122000</v>
      </c>
      <c r="AK12" s="10">
        <f t="shared" si="20"/>
        <v>936825500000</v>
      </c>
      <c r="AL12" s="10">
        <f t="shared" si="21"/>
        <v>5500.6</v>
      </c>
      <c r="AM12" s="12"/>
      <c r="AN12" s="12"/>
      <c r="AO12" s="12"/>
      <c r="AP12" s="12"/>
      <c r="AQ12" s="12"/>
      <c r="AR12" s="10"/>
      <c r="AT12" s="4" t="s">
        <v>17</v>
      </c>
      <c r="AU12" s="2">
        <v>500</v>
      </c>
      <c r="AV12" s="1">
        <v>0.1</v>
      </c>
      <c r="AW12" s="1">
        <v>1</v>
      </c>
      <c r="AX12" s="1">
        <v>10</v>
      </c>
      <c r="AY12" s="30">
        <f t="shared" si="12"/>
        <v>50</v>
      </c>
      <c r="AZ12" s="30">
        <f t="shared" si="12"/>
        <v>500</v>
      </c>
      <c r="BA12" s="30">
        <f t="shared" si="12"/>
        <v>5000</v>
      </c>
      <c r="BC12" s="8">
        <v>10</v>
      </c>
      <c r="BD12" s="1">
        <v>1</v>
      </c>
      <c r="BE12" s="1">
        <v>1</v>
      </c>
      <c r="BF12" s="1">
        <v>3</v>
      </c>
      <c r="BG12" s="1">
        <v>2</v>
      </c>
      <c r="BH12" s="1">
        <v>1</v>
      </c>
      <c r="BI12" s="1">
        <v>3</v>
      </c>
      <c r="BJ12" s="1">
        <v>2</v>
      </c>
      <c r="BK12" s="1">
        <v>3</v>
      </c>
      <c r="BL12" s="1">
        <v>2</v>
      </c>
      <c r="BM12" s="1">
        <v>1</v>
      </c>
      <c r="BN12" s="1">
        <v>3</v>
      </c>
      <c r="BO12" s="1">
        <v>2</v>
      </c>
      <c r="BP12" s="1">
        <v>1</v>
      </c>
    </row>
    <row r="13" spans="1:68">
      <c r="A13" s="8">
        <v>11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3</v>
      </c>
      <c r="I13" s="1">
        <v>1</v>
      </c>
      <c r="J13" s="1">
        <v>3</v>
      </c>
      <c r="K13" s="1">
        <v>2</v>
      </c>
      <c r="L13" s="1">
        <v>1</v>
      </c>
      <c r="M13" s="1">
        <v>3</v>
      </c>
      <c r="N13" s="1">
        <v>1</v>
      </c>
      <c r="O13" s="7"/>
      <c r="P13" s="7"/>
      <c r="Q13" s="8">
        <v>11</v>
      </c>
      <c r="R13" s="2">
        <f t="shared" si="13"/>
        <v>2000</v>
      </c>
      <c r="S13" s="2">
        <f t="shared" si="1"/>
        <v>2000</v>
      </c>
      <c r="T13" s="2">
        <f t="shared" si="2"/>
        <v>18000</v>
      </c>
      <c r="U13" s="2">
        <f t="shared" si="3"/>
        <v>220000.00000000003</v>
      </c>
      <c r="V13" s="2">
        <f t="shared" si="4"/>
        <v>2000</v>
      </c>
      <c r="W13" s="2">
        <f t="shared" si="5"/>
        <v>18000</v>
      </c>
      <c r="X13" s="2">
        <f t="shared" si="6"/>
        <v>220000.00000000003</v>
      </c>
      <c r="Y13" s="2">
        <f t="shared" si="7"/>
        <v>4500</v>
      </c>
      <c r="Z13" s="2">
        <f t="shared" si="8"/>
        <v>55.000000000000007</v>
      </c>
      <c r="AA13" s="2">
        <f t="shared" si="9"/>
        <v>500</v>
      </c>
      <c r="AB13" s="2">
        <f t="shared" si="10"/>
        <v>250</v>
      </c>
      <c r="AC13" s="2">
        <f t="shared" si="11"/>
        <v>15000</v>
      </c>
      <c r="AD13" s="2">
        <f t="shared" si="0"/>
        <v>12.5</v>
      </c>
      <c r="AE13" s="13">
        <f t="shared" si="14"/>
        <v>641.50043110777688</v>
      </c>
      <c r="AF13" s="10">
        <f t="shared" si="15"/>
        <v>0.5</v>
      </c>
      <c r="AG13" s="10">
        <f t="shared" si="16"/>
        <v>55.101333333333343</v>
      </c>
      <c r="AH13" s="10">
        <f t="shared" si="17"/>
        <v>112000.00000000001</v>
      </c>
      <c r="AI13" s="10">
        <f t="shared" si="18"/>
        <v>250000</v>
      </c>
      <c r="AJ13" s="10">
        <f t="shared" si="19"/>
        <v>128000.00000000001</v>
      </c>
      <c r="AK13" s="10">
        <f t="shared" si="20"/>
        <v>285416000000.00006</v>
      </c>
      <c r="AL13" s="10">
        <f t="shared" si="21"/>
        <v>4500.6000000000004</v>
      </c>
      <c r="AM13" s="12"/>
      <c r="AN13" s="26" t="s">
        <v>53</v>
      </c>
      <c r="AO13" s="12">
        <f>10*LOG((AP4-AQ5)/AO6/AQ5)</f>
        <v>24.925961278885659</v>
      </c>
      <c r="AP13" s="12"/>
      <c r="AQ13" s="12"/>
      <c r="AR13" s="10"/>
      <c r="AT13" s="4" t="s">
        <v>19</v>
      </c>
      <c r="AU13" s="2">
        <v>500</v>
      </c>
      <c r="AV13" s="1">
        <v>0.1</v>
      </c>
      <c r="AW13" s="1">
        <v>1</v>
      </c>
      <c r="AX13" s="1">
        <v>10</v>
      </c>
      <c r="AY13" s="30">
        <f t="shared" si="12"/>
        <v>50</v>
      </c>
      <c r="AZ13" s="30">
        <f t="shared" si="12"/>
        <v>500</v>
      </c>
      <c r="BA13" s="30">
        <f t="shared" si="12"/>
        <v>5000</v>
      </c>
      <c r="BC13" s="8">
        <v>11</v>
      </c>
      <c r="BD13" s="1">
        <v>2</v>
      </c>
      <c r="BE13" s="1">
        <v>2</v>
      </c>
      <c r="BF13" s="1">
        <v>1</v>
      </c>
      <c r="BG13" s="1">
        <v>3</v>
      </c>
      <c r="BH13" s="1">
        <v>2</v>
      </c>
      <c r="BI13" s="1">
        <v>1</v>
      </c>
      <c r="BJ13" s="1">
        <v>3</v>
      </c>
      <c r="BK13" s="1">
        <v>1</v>
      </c>
      <c r="BL13" s="1">
        <v>3</v>
      </c>
      <c r="BM13" s="1">
        <v>2</v>
      </c>
      <c r="BN13" s="1">
        <v>1</v>
      </c>
      <c r="BO13" s="1">
        <v>3</v>
      </c>
      <c r="BP13" s="1">
        <v>1</v>
      </c>
    </row>
    <row r="14" spans="1:68">
      <c r="A14" s="8">
        <v>12</v>
      </c>
      <c r="B14" s="1">
        <v>3</v>
      </c>
      <c r="C14" s="1">
        <v>3</v>
      </c>
      <c r="D14" s="1">
        <v>2</v>
      </c>
      <c r="E14" s="1">
        <v>1</v>
      </c>
      <c r="F14" s="1">
        <v>3</v>
      </c>
      <c r="G14" s="1">
        <v>2</v>
      </c>
      <c r="H14" s="1">
        <v>1</v>
      </c>
      <c r="I14" s="1">
        <v>2</v>
      </c>
      <c r="J14" s="1">
        <v>1</v>
      </c>
      <c r="K14" s="1">
        <v>3</v>
      </c>
      <c r="L14" s="1">
        <v>2</v>
      </c>
      <c r="M14" s="1">
        <v>1</v>
      </c>
      <c r="N14" s="1">
        <v>1</v>
      </c>
      <c r="O14" s="7"/>
      <c r="P14" s="7"/>
      <c r="Q14" s="8">
        <v>12</v>
      </c>
      <c r="R14" s="2">
        <f t="shared" si="13"/>
        <v>2200</v>
      </c>
      <c r="S14" s="2">
        <f t="shared" si="1"/>
        <v>2200</v>
      </c>
      <c r="T14" s="2">
        <f t="shared" si="2"/>
        <v>20000</v>
      </c>
      <c r="U14" s="2">
        <f t="shared" si="3"/>
        <v>180000</v>
      </c>
      <c r="V14" s="2">
        <f t="shared" si="4"/>
        <v>2200</v>
      </c>
      <c r="W14" s="2">
        <f t="shared" si="5"/>
        <v>20000</v>
      </c>
      <c r="X14" s="2">
        <f t="shared" si="6"/>
        <v>180000</v>
      </c>
      <c r="Y14" s="2">
        <f t="shared" si="7"/>
        <v>5000</v>
      </c>
      <c r="Z14" s="2">
        <f t="shared" si="8"/>
        <v>45</v>
      </c>
      <c r="AA14" s="2">
        <f t="shared" si="9"/>
        <v>550</v>
      </c>
      <c r="AB14" s="2">
        <f t="shared" si="10"/>
        <v>500</v>
      </c>
      <c r="AC14" s="2">
        <f t="shared" si="11"/>
        <v>5000</v>
      </c>
      <c r="AD14" s="2">
        <f t="shared" si="0"/>
        <v>12.5</v>
      </c>
      <c r="AE14" s="13">
        <f t="shared" si="14"/>
        <v>760.06233897717027</v>
      </c>
      <c r="AF14" s="10">
        <f t="shared" si="15"/>
        <v>0.5</v>
      </c>
      <c r="AG14" s="10">
        <f t="shared" si="16"/>
        <v>45.337600000000002</v>
      </c>
      <c r="AH14" s="10">
        <f t="shared" si="17"/>
        <v>92200</v>
      </c>
      <c r="AI14" s="10">
        <f t="shared" si="18"/>
        <v>550000</v>
      </c>
      <c r="AJ14" s="10">
        <f t="shared" si="19"/>
        <v>110000</v>
      </c>
      <c r="AK14" s="10">
        <f t="shared" si="20"/>
        <v>516653000000</v>
      </c>
      <c r="AL14" s="10">
        <f t="shared" si="21"/>
        <v>5000.6000000000004</v>
      </c>
      <c r="AM14" s="12"/>
      <c r="AN14" s="26" t="s">
        <v>54</v>
      </c>
      <c r="AO14" s="12">
        <f>10*LOG((AP4-AQ5)/AO6)</f>
        <v>56.577521843468297</v>
      </c>
      <c r="AP14" s="12"/>
      <c r="AQ14" s="12"/>
      <c r="AR14" s="10"/>
      <c r="AT14" s="4" t="s">
        <v>21</v>
      </c>
      <c r="AU14" s="2">
        <v>500</v>
      </c>
      <c r="AV14" s="1">
        <v>0.05</v>
      </c>
      <c r="AW14" s="1">
        <v>1</v>
      </c>
      <c r="AX14" s="1">
        <v>20</v>
      </c>
      <c r="AY14" s="30">
        <f t="shared" si="12"/>
        <v>25</v>
      </c>
      <c r="AZ14" s="30">
        <f t="shared" si="12"/>
        <v>500</v>
      </c>
      <c r="BA14" s="30">
        <f t="shared" si="12"/>
        <v>10000</v>
      </c>
      <c r="BC14" s="8">
        <v>12</v>
      </c>
      <c r="BD14" s="1">
        <v>3</v>
      </c>
      <c r="BE14" s="1">
        <v>3</v>
      </c>
      <c r="BF14" s="1">
        <v>2</v>
      </c>
      <c r="BG14" s="1">
        <v>1</v>
      </c>
      <c r="BH14" s="1">
        <v>3</v>
      </c>
      <c r="BI14" s="1">
        <v>2</v>
      </c>
      <c r="BJ14" s="1">
        <v>1</v>
      </c>
      <c r="BK14" s="1">
        <v>2</v>
      </c>
      <c r="BL14" s="1">
        <v>1</v>
      </c>
      <c r="BM14" s="1">
        <v>3</v>
      </c>
      <c r="BN14" s="1">
        <v>2</v>
      </c>
      <c r="BO14" s="1">
        <v>1</v>
      </c>
      <c r="BP14" s="1">
        <v>1</v>
      </c>
    </row>
    <row r="15" spans="1:68">
      <c r="A15" s="8">
        <v>13</v>
      </c>
      <c r="B15" s="1">
        <v>1</v>
      </c>
      <c r="C15" s="1">
        <v>2</v>
      </c>
      <c r="D15" s="1">
        <v>3</v>
      </c>
      <c r="E15" s="1">
        <v>1</v>
      </c>
      <c r="F15" s="1">
        <v>3</v>
      </c>
      <c r="G15" s="1">
        <v>2</v>
      </c>
      <c r="H15" s="1">
        <v>1</v>
      </c>
      <c r="I15" s="1">
        <v>3</v>
      </c>
      <c r="J15" s="1">
        <v>3</v>
      </c>
      <c r="K15" s="1">
        <v>2</v>
      </c>
      <c r="L15" s="1">
        <v>1</v>
      </c>
      <c r="M15" s="1">
        <v>2</v>
      </c>
      <c r="N15" s="1">
        <v>2</v>
      </c>
      <c r="O15" s="7"/>
      <c r="P15" s="7"/>
      <c r="Q15" s="8">
        <v>13</v>
      </c>
      <c r="R15" s="2">
        <f t="shared" si="13"/>
        <v>1800</v>
      </c>
      <c r="S15" s="2">
        <f t="shared" si="1"/>
        <v>2000</v>
      </c>
      <c r="T15" s="2">
        <f t="shared" si="2"/>
        <v>22000</v>
      </c>
      <c r="U15" s="2">
        <f t="shared" si="3"/>
        <v>180000</v>
      </c>
      <c r="V15" s="2">
        <f t="shared" si="4"/>
        <v>2200</v>
      </c>
      <c r="W15" s="2">
        <f t="shared" si="5"/>
        <v>20000</v>
      </c>
      <c r="X15" s="2">
        <f t="shared" si="6"/>
        <v>180000</v>
      </c>
      <c r="Y15" s="2">
        <f t="shared" si="7"/>
        <v>5500</v>
      </c>
      <c r="Z15" s="2">
        <f t="shared" si="8"/>
        <v>55.000000000000007</v>
      </c>
      <c r="AA15" s="2">
        <f t="shared" si="9"/>
        <v>500</v>
      </c>
      <c r="AB15" s="2">
        <f t="shared" si="10"/>
        <v>250</v>
      </c>
      <c r="AC15" s="2">
        <f t="shared" si="11"/>
        <v>10000</v>
      </c>
      <c r="AD15" s="2">
        <f t="shared" si="0"/>
        <v>25</v>
      </c>
      <c r="AE15" s="13">
        <f t="shared" si="14"/>
        <v>629.43866593562711</v>
      </c>
      <c r="AF15" s="10">
        <f t="shared" si="15"/>
        <v>0.52631578947368418</v>
      </c>
      <c r="AG15" s="10">
        <f t="shared" si="16"/>
        <v>55.091789473684216</v>
      </c>
      <c r="AH15" s="10">
        <f t="shared" si="17"/>
        <v>92200</v>
      </c>
      <c r="AI15" s="10">
        <f t="shared" si="18"/>
        <v>236842.10526315789</v>
      </c>
      <c r="AJ15" s="10">
        <f t="shared" si="19"/>
        <v>110000</v>
      </c>
      <c r="AK15" s="10">
        <f t="shared" si="20"/>
        <v>289279100000</v>
      </c>
      <c r="AL15" s="10">
        <f t="shared" si="21"/>
        <v>5500.6</v>
      </c>
      <c r="AM15" s="12"/>
      <c r="AN15" s="12"/>
      <c r="AO15" s="12"/>
      <c r="AP15" s="12"/>
      <c r="AQ15" s="12"/>
      <c r="AR15" s="10"/>
      <c r="AT15" s="4" t="s">
        <v>23</v>
      </c>
      <c r="AU15" s="2">
        <v>500</v>
      </c>
      <c r="AV15" s="1">
        <v>0.05</v>
      </c>
      <c r="AW15" s="1">
        <v>1</v>
      </c>
      <c r="AX15" s="1">
        <v>20</v>
      </c>
      <c r="AY15" s="30">
        <f t="shared" si="12"/>
        <v>25</v>
      </c>
      <c r="AZ15" s="30">
        <f t="shared" si="12"/>
        <v>500</v>
      </c>
      <c r="BA15" s="30">
        <f t="shared" si="12"/>
        <v>10000</v>
      </c>
      <c r="BC15" s="8">
        <v>13</v>
      </c>
      <c r="BD15" s="1">
        <v>1</v>
      </c>
      <c r="BE15" s="1">
        <v>2</v>
      </c>
      <c r="BF15" s="1">
        <v>3</v>
      </c>
      <c r="BG15" s="1">
        <v>1</v>
      </c>
      <c r="BH15" s="1">
        <v>3</v>
      </c>
      <c r="BI15" s="1">
        <v>2</v>
      </c>
      <c r="BJ15" s="1">
        <v>1</v>
      </c>
      <c r="BK15" s="1">
        <v>3</v>
      </c>
      <c r="BL15" s="1">
        <v>3</v>
      </c>
      <c r="BM15" s="1">
        <v>2</v>
      </c>
      <c r="BN15" s="1">
        <v>1</v>
      </c>
      <c r="BO15" s="1">
        <v>2</v>
      </c>
      <c r="BP15" s="1">
        <v>2</v>
      </c>
    </row>
    <row r="16" spans="1:68">
      <c r="A16" s="8">
        <v>14</v>
      </c>
      <c r="B16" s="1">
        <v>2</v>
      </c>
      <c r="C16" s="1">
        <v>3</v>
      </c>
      <c r="D16" s="1">
        <v>1</v>
      </c>
      <c r="E16" s="1">
        <v>2</v>
      </c>
      <c r="F16" s="1">
        <v>1</v>
      </c>
      <c r="G16" s="1">
        <v>3</v>
      </c>
      <c r="H16" s="1">
        <v>2</v>
      </c>
      <c r="I16" s="1">
        <v>1</v>
      </c>
      <c r="J16" s="1">
        <v>1</v>
      </c>
      <c r="K16" s="1">
        <v>3</v>
      </c>
      <c r="L16" s="1">
        <v>2</v>
      </c>
      <c r="M16" s="1">
        <v>3</v>
      </c>
      <c r="N16" s="1">
        <v>2</v>
      </c>
      <c r="O16" s="7"/>
      <c r="P16" s="7"/>
      <c r="Q16" s="8">
        <v>14</v>
      </c>
      <c r="R16" s="2">
        <f t="shared" si="13"/>
        <v>2000</v>
      </c>
      <c r="S16" s="2">
        <f t="shared" si="1"/>
        <v>2200</v>
      </c>
      <c r="T16" s="2">
        <f t="shared" si="2"/>
        <v>18000</v>
      </c>
      <c r="U16" s="2">
        <f t="shared" si="3"/>
        <v>200000</v>
      </c>
      <c r="V16" s="2">
        <f t="shared" si="4"/>
        <v>1800</v>
      </c>
      <c r="W16" s="2">
        <f t="shared" si="5"/>
        <v>22000</v>
      </c>
      <c r="X16" s="2">
        <f t="shared" si="6"/>
        <v>200000</v>
      </c>
      <c r="Y16" s="2">
        <f t="shared" si="7"/>
        <v>4500</v>
      </c>
      <c r="Z16" s="2">
        <f t="shared" si="8"/>
        <v>45</v>
      </c>
      <c r="AA16" s="2">
        <f t="shared" si="9"/>
        <v>550</v>
      </c>
      <c r="AB16" s="2">
        <f t="shared" si="10"/>
        <v>500</v>
      </c>
      <c r="AC16" s="2">
        <f t="shared" si="11"/>
        <v>15000</v>
      </c>
      <c r="AD16" s="2">
        <f t="shared" si="0"/>
        <v>25</v>
      </c>
      <c r="AE16" s="13">
        <f t="shared" si="14"/>
        <v>722.46745535190382</v>
      </c>
      <c r="AF16" s="10">
        <f t="shared" si="15"/>
        <v>0.52380952380952384</v>
      </c>
      <c r="AG16" s="10">
        <f t="shared" si="16"/>
        <v>45.050793650793651</v>
      </c>
      <c r="AH16" s="10">
        <f t="shared" si="17"/>
        <v>101800</v>
      </c>
      <c r="AI16" s="10">
        <f t="shared" si="18"/>
        <v>523809.52380952379</v>
      </c>
      <c r="AJ16" s="10">
        <f t="shared" si="19"/>
        <v>122000</v>
      </c>
      <c r="AK16" s="10">
        <f t="shared" si="20"/>
        <v>516976700000</v>
      </c>
      <c r="AL16" s="10">
        <f t="shared" si="21"/>
        <v>4500.6000000000004</v>
      </c>
      <c r="AM16" s="12"/>
      <c r="AN16" s="12"/>
      <c r="AO16" s="12"/>
      <c r="AP16" s="12"/>
      <c r="AQ16" s="12"/>
      <c r="AR16" s="10"/>
      <c r="AT16" s="4" t="s">
        <v>25</v>
      </c>
      <c r="AU16" s="2">
        <v>500</v>
      </c>
      <c r="AV16" s="1">
        <v>0.05</v>
      </c>
      <c r="AW16" s="1">
        <v>1</v>
      </c>
      <c r="AX16" s="1">
        <v>20</v>
      </c>
      <c r="AY16" s="30">
        <f t="shared" si="12"/>
        <v>25</v>
      </c>
      <c r="AZ16" s="30">
        <f t="shared" si="12"/>
        <v>500</v>
      </c>
      <c r="BA16" s="30">
        <f t="shared" si="12"/>
        <v>10000</v>
      </c>
      <c r="BC16" s="8">
        <v>14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M16" s="1">
        <v>3</v>
      </c>
      <c r="BN16" s="1">
        <v>2</v>
      </c>
      <c r="BO16" s="1">
        <v>3</v>
      </c>
      <c r="BP16" s="1">
        <v>2</v>
      </c>
    </row>
    <row r="17" spans="1:68">
      <c r="A17" s="8">
        <v>15</v>
      </c>
      <c r="B17" s="1">
        <v>3</v>
      </c>
      <c r="C17" s="1">
        <v>1</v>
      </c>
      <c r="D17" s="1">
        <v>2</v>
      </c>
      <c r="E17" s="1">
        <v>3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3</v>
      </c>
      <c r="M17" s="1">
        <v>1</v>
      </c>
      <c r="N17" s="1">
        <v>2</v>
      </c>
      <c r="O17" s="7"/>
      <c r="P17" s="7"/>
      <c r="Q17" s="8">
        <v>15</v>
      </c>
      <c r="R17" s="2">
        <f t="shared" si="13"/>
        <v>2200</v>
      </c>
      <c r="S17" s="2">
        <f t="shared" si="1"/>
        <v>1800</v>
      </c>
      <c r="T17" s="2">
        <f t="shared" si="2"/>
        <v>20000</v>
      </c>
      <c r="U17" s="2">
        <f t="shared" si="3"/>
        <v>220000.00000000003</v>
      </c>
      <c r="V17" s="2">
        <f t="shared" si="4"/>
        <v>2000</v>
      </c>
      <c r="W17" s="2">
        <f t="shared" si="5"/>
        <v>18000</v>
      </c>
      <c r="X17" s="2">
        <f t="shared" si="6"/>
        <v>220000.00000000003</v>
      </c>
      <c r="Y17" s="2">
        <f t="shared" si="7"/>
        <v>5000</v>
      </c>
      <c r="Z17" s="2">
        <f t="shared" si="8"/>
        <v>50</v>
      </c>
      <c r="AA17" s="2">
        <f t="shared" si="9"/>
        <v>450</v>
      </c>
      <c r="AB17" s="2">
        <f t="shared" si="10"/>
        <v>750</v>
      </c>
      <c r="AC17" s="2">
        <f t="shared" si="11"/>
        <v>5000</v>
      </c>
      <c r="AD17" s="2">
        <f t="shared" si="0"/>
        <v>25</v>
      </c>
      <c r="AE17" s="13">
        <f t="shared" si="14"/>
        <v>671.33060997945915</v>
      </c>
      <c r="AF17" s="10">
        <f t="shared" si="15"/>
        <v>0.45</v>
      </c>
      <c r="AG17" s="10">
        <f t="shared" si="16"/>
        <v>50.167920000000002</v>
      </c>
      <c r="AH17" s="10">
        <f t="shared" si="17"/>
        <v>112000.00000000001</v>
      </c>
      <c r="AI17" s="10">
        <f t="shared" si="18"/>
        <v>742500</v>
      </c>
      <c r="AJ17" s="10">
        <f t="shared" si="19"/>
        <v>128000.00000000001</v>
      </c>
      <c r="AK17" s="10">
        <f t="shared" si="20"/>
        <v>915536000000.00012</v>
      </c>
      <c r="AL17" s="10">
        <f t="shared" si="21"/>
        <v>5000.6000000000004</v>
      </c>
      <c r="AM17" s="12"/>
      <c r="AN17" s="12"/>
      <c r="AO17" s="12"/>
      <c r="AP17" s="12"/>
      <c r="AQ17" s="12"/>
      <c r="AR17" s="10"/>
      <c r="BC17" s="8">
        <v>15</v>
      </c>
      <c r="BD17" s="1">
        <v>3</v>
      </c>
      <c r="BE17" s="1">
        <v>1</v>
      </c>
      <c r="BF17" s="1">
        <v>2</v>
      </c>
      <c r="BG17" s="1">
        <v>3</v>
      </c>
      <c r="BH17" s="1">
        <v>2</v>
      </c>
      <c r="BI17" s="1">
        <v>1</v>
      </c>
      <c r="BJ17" s="1">
        <v>3</v>
      </c>
      <c r="BK17" s="1">
        <v>2</v>
      </c>
      <c r="BL17" s="1">
        <v>2</v>
      </c>
      <c r="BM17" s="1">
        <v>1</v>
      </c>
      <c r="BN17" s="1">
        <v>3</v>
      </c>
      <c r="BO17" s="1">
        <v>1</v>
      </c>
      <c r="BP17" s="1">
        <v>2</v>
      </c>
    </row>
    <row r="18" spans="1:68">
      <c r="A18" s="8">
        <v>16</v>
      </c>
      <c r="B18" s="1">
        <v>1</v>
      </c>
      <c r="C18" s="1">
        <v>2</v>
      </c>
      <c r="D18" s="1">
        <v>3</v>
      </c>
      <c r="E18" s="1">
        <v>2</v>
      </c>
      <c r="F18" s="1">
        <v>1</v>
      </c>
      <c r="G18" s="1">
        <v>1</v>
      </c>
      <c r="H18" s="1">
        <v>3</v>
      </c>
      <c r="I18" s="1">
        <v>2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7"/>
      <c r="P18" s="7"/>
      <c r="Q18" s="8">
        <v>16</v>
      </c>
      <c r="R18" s="2">
        <f t="shared" si="13"/>
        <v>1800</v>
      </c>
      <c r="S18" s="2">
        <f t="shared" si="1"/>
        <v>2000</v>
      </c>
      <c r="T18" s="2">
        <f t="shared" si="2"/>
        <v>22000</v>
      </c>
      <c r="U18" s="2">
        <f t="shared" si="3"/>
        <v>200000</v>
      </c>
      <c r="V18" s="2">
        <f t="shared" si="4"/>
        <v>1800</v>
      </c>
      <c r="W18" s="2">
        <f t="shared" si="5"/>
        <v>18000</v>
      </c>
      <c r="X18" s="2">
        <f t="shared" si="6"/>
        <v>220000.00000000003</v>
      </c>
      <c r="Y18" s="2">
        <f t="shared" si="7"/>
        <v>5000</v>
      </c>
      <c r="Z18" s="2">
        <f t="shared" si="8"/>
        <v>55.000000000000007</v>
      </c>
      <c r="AA18" s="2">
        <f t="shared" si="9"/>
        <v>550</v>
      </c>
      <c r="AB18" s="2">
        <f t="shared" si="10"/>
        <v>500</v>
      </c>
      <c r="AC18" s="2">
        <f t="shared" si="11"/>
        <v>5000</v>
      </c>
      <c r="AD18" s="2">
        <f t="shared" si="0"/>
        <v>25</v>
      </c>
      <c r="AE18" s="13">
        <f t="shared" si="14"/>
        <v>637.42262518904897</v>
      </c>
      <c r="AF18" s="10">
        <f t="shared" si="15"/>
        <v>0.52631578947368418</v>
      </c>
      <c r="AG18" s="10">
        <f t="shared" si="16"/>
        <v>55.183578947368431</v>
      </c>
      <c r="AH18" s="10">
        <f t="shared" si="17"/>
        <v>111800.00000000001</v>
      </c>
      <c r="AI18" s="10">
        <f t="shared" si="18"/>
        <v>473684.21052631579</v>
      </c>
      <c r="AJ18" s="10">
        <f t="shared" si="19"/>
        <v>128000.00000000001</v>
      </c>
      <c r="AK18" s="10">
        <f t="shared" si="20"/>
        <v>615009400000.00012</v>
      </c>
      <c r="AL18" s="10">
        <f t="shared" si="21"/>
        <v>5000.6000000000004</v>
      </c>
      <c r="AM18" s="12"/>
      <c r="AN18" s="12"/>
      <c r="AO18" s="12"/>
      <c r="AP18" s="12"/>
      <c r="AQ18" s="12"/>
      <c r="AR18" s="10"/>
      <c r="AV18" s="109" t="s">
        <v>34</v>
      </c>
      <c r="AW18" s="134"/>
      <c r="AX18" s="110"/>
      <c r="AY18" s="135" t="s">
        <v>34</v>
      </c>
      <c r="AZ18" s="136"/>
      <c r="BA18" s="137"/>
      <c r="BC18" s="8">
        <v>16</v>
      </c>
      <c r="BD18" s="1">
        <v>1</v>
      </c>
      <c r="BE18" s="1">
        <v>2</v>
      </c>
      <c r="BF18" s="1">
        <v>3</v>
      </c>
      <c r="BG18" s="1">
        <v>2</v>
      </c>
      <c r="BH18" s="1">
        <v>1</v>
      </c>
      <c r="BI18" s="1">
        <v>1</v>
      </c>
      <c r="BJ18" s="1">
        <v>3</v>
      </c>
      <c r="BK18" s="1">
        <v>2</v>
      </c>
      <c r="BL18" s="1">
        <v>3</v>
      </c>
      <c r="BM18" s="1">
        <v>3</v>
      </c>
      <c r="BN18" s="1">
        <v>2</v>
      </c>
      <c r="BO18" s="1">
        <v>1</v>
      </c>
      <c r="BP18" s="1">
        <v>2</v>
      </c>
    </row>
    <row r="19" spans="1:68">
      <c r="A19" s="8">
        <v>17</v>
      </c>
      <c r="B19" s="1">
        <v>2</v>
      </c>
      <c r="C19" s="1">
        <v>3</v>
      </c>
      <c r="D19" s="1">
        <v>1</v>
      </c>
      <c r="E19" s="1">
        <v>3</v>
      </c>
      <c r="F19" s="1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v>2</v>
      </c>
      <c r="O19" s="7"/>
      <c r="P19" s="7"/>
      <c r="Q19" s="8">
        <v>17</v>
      </c>
      <c r="R19" s="2">
        <f t="shared" si="13"/>
        <v>2000</v>
      </c>
      <c r="S19" s="2">
        <f t="shared" si="1"/>
        <v>2200</v>
      </c>
      <c r="T19" s="2">
        <f t="shared" si="2"/>
        <v>18000</v>
      </c>
      <c r="U19" s="2">
        <f t="shared" si="3"/>
        <v>220000.00000000003</v>
      </c>
      <c r="V19" s="2">
        <f t="shared" si="4"/>
        <v>2000</v>
      </c>
      <c r="W19" s="2">
        <f t="shared" si="5"/>
        <v>20000</v>
      </c>
      <c r="X19" s="2">
        <f t="shared" si="6"/>
        <v>180000</v>
      </c>
      <c r="Y19" s="2">
        <f t="shared" si="7"/>
        <v>5500</v>
      </c>
      <c r="Z19" s="2">
        <f t="shared" si="8"/>
        <v>45</v>
      </c>
      <c r="AA19" s="2">
        <f t="shared" si="9"/>
        <v>450</v>
      </c>
      <c r="AB19" s="2">
        <f t="shared" si="10"/>
        <v>750</v>
      </c>
      <c r="AC19" s="2">
        <f t="shared" si="11"/>
        <v>10000</v>
      </c>
      <c r="AD19" s="2">
        <f t="shared" si="0"/>
        <v>25</v>
      </c>
      <c r="AE19" s="13">
        <f t="shared" si="14"/>
        <v>733.44363777689659</v>
      </c>
      <c r="AF19" s="10">
        <f t="shared" si="15"/>
        <v>0.52380952380952384</v>
      </c>
      <c r="AG19" s="10">
        <f t="shared" si="16"/>
        <v>45.076190476190476</v>
      </c>
      <c r="AH19" s="10">
        <f t="shared" si="17"/>
        <v>92000</v>
      </c>
      <c r="AI19" s="10">
        <f t="shared" si="18"/>
        <v>785714.28571428568</v>
      </c>
      <c r="AJ19" s="10">
        <f t="shared" si="19"/>
        <v>110000</v>
      </c>
      <c r="AK19" s="10">
        <f t="shared" si="20"/>
        <v>844481000000</v>
      </c>
      <c r="AL19" s="10">
        <f t="shared" si="21"/>
        <v>5500.6</v>
      </c>
      <c r="AM19" s="12"/>
      <c r="AN19" s="12"/>
      <c r="AO19" s="12"/>
      <c r="AP19" s="12"/>
      <c r="AQ19" s="12"/>
      <c r="AR19" s="10"/>
      <c r="AT19" s="87"/>
      <c r="AU19" s="88" t="s">
        <v>113</v>
      </c>
      <c r="AV19" s="109" t="s">
        <v>35</v>
      </c>
      <c r="AW19" s="134"/>
      <c r="AX19" s="110"/>
      <c r="AY19" s="138"/>
      <c r="AZ19" s="139"/>
      <c r="BA19" s="140"/>
      <c r="BC19" s="8">
        <v>17</v>
      </c>
      <c r="BD19" s="1">
        <v>2</v>
      </c>
      <c r="BE19" s="1">
        <v>3</v>
      </c>
      <c r="BF19" s="1">
        <v>1</v>
      </c>
      <c r="BG19" s="1">
        <v>3</v>
      </c>
      <c r="BH19" s="1">
        <v>2</v>
      </c>
      <c r="BI19" s="1">
        <v>2</v>
      </c>
      <c r="BJ19" s="1">
        <v>1</v>
      </c>
      <c r="BK19" s="1">
        <v>3</v>
      </c>
      <c r="BL19" s="1">
        <v>1</v>
      </c>
      <c r="BM19" s="1">
        <v>1</v>
      </c>
      <c r="BN19" s="1">
        <v>3</v>
      </c>
      <c r="BO19" s="1">
        <v>2</v>
      </c>
      <c r="BP19" s="1">
        <v>2</v>
      </c>
    </row>
    <row r="20" spans="1:68">
      <c r="A20" s="8">
        <v>18</v>
      </c>
      <c r="B20" s="1">
        <v>3</v>
      </c>
      <c r="C20" s="1">
        <v>1</v>
      </c>
      <c r="D20" s="1">
        <v>2</v>
      </c>
      <c r="E20" s="1">
        <v>1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7"/>
      <c r="P20" s="7"/>
      <c r="Q20" s="8">
        <v>18</v>
      </c>
      <c r="R20" s="2">
        <f t="shared" si="13"/>
        <v>2200</v>
      </c>
      <c r="S20" s="2">
        <f t="shared" si="1"/>
        <v>1800</v>
      </c>
      <c r="T20" s="2">
        <f t="shared" si="2"/>
        <v>20000</v>
      </c>
      <c r="U20" s="2">
        <f t="shared" si="3"/>
        <v>180000</v>
      </c>
      <c r="V20" s="2">
        <f t="shared" si="4"/>
        <v>2200</v>
      </c>
      <c r="W20" s="2">
        <f t="shared" si="5"/>
        <v>22000</v>
      </c>
      <c r="X20" s="2">
        <f t="shared" si="6"/>
        <v>200000</v>
      </c>
      <c r="Y20" s="2">
        <f t="shared" si="7"/>
        <v>4500</v>
      </c>
      <c r="Z20" s="2">
        <f t="shared" si="8"/>
        <v>50</v>
      </c>
      <c r="AA20" s="2">
        <f t="shared" si="9"/>
        <v>500</v>
      </c>
      <c r="AB20" s="2">
        <f t="shared" si="10"/>
        <v>250</v>
      </c>
      <c r="AC20" s="2">
        <f t="shared" si="11"/>
        <v>15000</v>
      </c>
      <c r="AD20" s="2">
        <f t="shared" si="0"/>
        <v>25</v>
      </c>
      <c r="AE20" s="13">
        <f t="shared" si="14"/>
        <v>650.26064698397863</v>
      </c>
      <c r="AF20" s="10">
        <f t="shared" si="15"/>
        <v>0.45</v>
      </c>
      <c r="AG20" s="10">
        <f t="shared" si="16"/>
        <v>50.055973333333334</v>
      </c>
      <c r="AH20" s="10">
        <f t="shared" si="17"/>
        <v>102200</v>
      </c>
      <c r="AI20" s="10">
        <f t="shared" si="18"/>
        <v>247500</v>
      </c>
      <c r="AJ20" s="10">
        <f t="shared" si="19"/>
        <v>122000</v>
      </c>
      <c r="AK20" s="10">
        <f t="shared" si="20"/>
        <v>265702300000</v>
      </c>
      <c r="AL20" s="10">
        <f t="shared" si="21"/>
        <v>4500.6000000000004</v>
      </c>
      <c r="AM20" s="12"/>
      <c r="AN20" s="12"/>
      <c r="AO20" s="12"/>
      <c r="AP20" s="12"/>
      <c r="AQ20" s="12"/>
      <c r="AR20" s="10"/>
      <c r="AT20" s="1" t="s">
        <v>27</v>
      </c>
      <c r="AU20" s="4">
        <v>7</v>
      </c>
      <c r="AV20" s="1" t="s">
        <v>29</v>
      </c>
      <c r="AW20" s="1" t="s">
        <v>30</v>
      </c>
      <c r="AX20" s="1" t="s">
        <v>31</v>
      </c>
      <c r="AY20" s="4">
        <v>1</v>
      </c>
      <c r="AZ20" s="4">
        <v>2</v>
      </c>
      <c r="BA20" s="4">
        <v>3</v>
      </c>
      <c r="BC20" s="8">
        <v>18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3</v>
      </c>
      <c r="BP20" s="1">
        <v>2</v>
      </c>
    </row>
    <row r="21" spans="1:68">
      <c r="A21" s="8">
        <v>19</v>
      </c>
      <c r="B21" s="1">
        <v>1</v>
      </c>
      <c r="C21" s="1">
        <v>2</v>
      </c>
      <c r="D21" s="1">
        <v>1</v>
      </c>
      <c r="E21" s="1">
        <v>3</v>
      </c>
      <c r="F21" s="1">
        <v>3</v>
      </c>
      <c r="G21" s="1">
        <v>3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3</v>
      </c>
      <c r="N21" s="1">
        <v>2</v>
      </c>
      <c r="O21" s="7"/>
      <c r="P21" s="7"/>
      <c r="Q21" s="8">
        <v>19</v>
      </c>
      <c r="R21" s="2">
        <f t="shared" si="13"/>
        <v>1800</v>
      </c>
      <c r="S21" s="2">
        <f t="shared" si="1"/>
        <v>2000</v>
      </c>
      <c r="T21" s="2">
        <f t="shared" si="2"/>
        <v>18000</v>
      </c>
      <c r="U21" s="2">
        <f t="shared" si="3"/>
        <v>220000.00000000003</v>
      </c>
      <c r="V21" s="2">
        <f t="shared" si="4"/>
        <v>2200</v>
      </c>
      <c r="W21" s="2">
        <f t="shared" si="5"/>
        <v>22000</v>
      </c>
      <c r="X21" s="2">
        <f t="shared" si="6"/>
        <v>180000</v>
      </c>
      <c r="Y21" s="2">
        <f t="shared" si="7"/>
        <v>5000</v>
      </c>
      <c r="Z21" s="2">
        <f t="shared" si="8"/>
        <v>50</v>
      </c>
      <c r="AA21" s="2">
        <f t="shared" si="9"/>
        <v>450</v>
      </c>
      <c r="AB21" s="2">
        <f t="shared" si="10"/>
        <v>500</v>
      </c>
      <c r="AC21" s="2">
        <f t="shared" si="11"/>
        <v>15000</v>
      </c>
      <c r="AD21" s="2">
        <f t="shared" si="0"/>
        <v>25</v>
      </c>
      <c r="AE21" s="13">
        <f t="shared" si="14"/>
        <v>646.96546289367734</v>
      </c>
      <c r="AF21" s="10">
        <f t="shared" si="15"/>
        <v>0.52631578947368418</v>
      </c>
      <c r="AG21" s="10">
        <f t="shared" si="16"/>
        <v>50.050526315789476</v>
      </c>
      <c r="AH21" s="10">
        <f t="shared" si="17"/>
        <v>92200</v>
      </c>
      <c r="AI21" s="10">
        <f t="shared" si="18"/>
        <v>473684.21052631579</v>
      </c>
      <c r="AJ21" s="10">
        <f t="shared" si="19"/>
        <v>112000</v>
      </c>
      <c r="AK21" s="10">
        <f t="shared" si="20"/>
        <v>521847400000</v>
      </c>
      <c r="AL21" s="10">
        <f t="shared" si="21"/>
        <v>5000.6000000000004</v>
      </c>
      <c r="AM21" s="12"/>
      <c r="AN21" s="12"/>
      <c r="AO21" s="12"/>
      <c r="AP21" s="12"/>
      <c r="AQ21" s="12"/>
      <c r="AR21" s="10"/>
      <c r="AT21" s="4" t="s">
        <v>1</v>
      </c>
      <c r="AU21" s="29">
        <f>LOOKUP(BD9,$AY$3:$BA$3,AY4:BA4)</f>
        <v>2000</v>
      </c>
      <c r="AV21" s="1">
        <v>0.9</v>
      </c>
      <c r="AW21" s="1">
        <v>1</v>
      </c>
      <c r="AX21" s="1">
        <v>1.1000000000000001</v>
      </c>
      <c r="AY21" s="2">
        <f>AU21*AV21</f>
        <v>1800</v>
      </c>
      <c r="AZ21" s="2">
        <f>AU21*AW21</f>
        <v>2000</v>
      </c>
      <c r="BA21" s="2">
        <f>AU21*AX21</f>
        <v>2200</v>
      </c>
      <c r="BC21" s="8">
        <v>19</v>
      </c>
      <c r="BD21" s="1">
        <v>1</v>
      </c>
      <c r="BE21" s="1">
        <v>2</v>
      </c>
      <c r="BF21" s="1">
        <v>1</v>
      </c>
      <c r="BG21" s="1">
        <v>3</v>
      </c>
      <c r="BH21" s="1">
        <v>3</v>
      </c>
      <c r="BI21" s="1">
        <v>3</v>
      </c>
      <c r="BJ21" s="1">
        <v>1</v>
      </c>
      <c r="BK21" s="1">
        <v>2</v>
      </c>
      <c r="BL21" s="1">
        <v>2</v>
      </c>
      <c r="BM21" s="1">
        <v>1</v>
      </c>
      <c r="BN21" s="1">
        <v>2</v>
      </c>
      <c r="BO21" s="1">
        <v>3</v>
      </c>
      <c r="BP21" s="1">
        <v>2</v>
      </c>
    </row>
    <row r="22" spans="1:68">
      <c r="A22" s="8">
        <v>20</v>
      </c>
      <c r="B22" s="1">
        <v>2</v>
      </c>
      <c r="C22" s="1">
        <v>3</v>
      </c>
      <c r="D22" s="1">
        <v>2</v>
      </c>
      <c r="E22" s="1">
        <v>1</v>
      </c>
      <c r="F22" s="1">
        <v>1</v>
      </c>
      <c r="G22" s="1">
        <v>1</v>
      </c>
      <c r="H22" s="1">
        <v>2</v>
      </c>
      <c r="I22" s="1">
        <v>3</v>
      </c>
      <c r="J22" s="1">
        <v>3</v>
      </c>
      <c r="K22" s="1">
        <v>2</v>
      </c>
      <c r="L22" s="1">
        <v>3</v>
      </c>
      <c r="M22" s="1">
        <v>1</v>
      </c>
      <c r="N22" s="1">
        <v>2</v>
      </c>
      <c r="O22" s="7"/>
      <c r="P22" s="7"/>
      <c r="Q22" s="8">
        <v>20</v>
      </c>
      <c r="R22" s="2">
        <f t="shared" si="13"/>
        <v>2000</v>
      </c>
      <c r="S22" s="2">
        <f t="shared" si="1"/>
        <v>2200</v>
      </c>
      <c r="T22" s="2">
        <f t="shared" si="2"/>
        <v>20000</v>
      </c>
      <c r="U22" s="2">
        <f t="shared" si="3"/>
        <v>180000</v>
      </c>
      <c r="V22" s="2">
        <f t="shared" si="4"/>
        <v>1800</v>
      </c>
      <c r="W22" s="2">
        <f t="shared" si="5"/>
        <v>18000</v>
      </c>
      <c r="X22" s="2">
        <f t="shared" si="6"/>
        <v>200000</v>
      </c>
      <c r="Y22" s="2">
        <f t="shared" si="7"/>
        <v>5500</v>
      </c>
      <c r="Z22" s="2">
        <f t="shared" si="8"/>
        <v>55.000000000000007</v>
      </c>
      <c r="AA22" s="2">
        <f t="shared" si="9"/>
        <v>500</v>
      </c>
      <c r="AB22" s="2">
        <f t="shared" si="10"/>
        <v>750</v>
      </c>
      <c r="AC22" s="2">
        <f t="shared" si="11"/>
        <v>5000</v>
      </c>
      <c r="AD22" s="2">
        <f t="shared" si="0"/>
        <v>25</v>
      </c>
      <c r="AE22" s="13">
        <f t="shared" si="14"/>
        <v>701.4052759111928</v>
      </c>
      <c r="AF22" s="10">
        <f t="shared" si="15"/>
        <v>0.52380952380952384</v>
      </c>
      <c r="AG22" s="10">
        <f t="shared" si="16"/>
        <v>55.168380952380957</v>
      </c>
      <c r="AH22" s="10">
        <f t="shared" si="17"/>
        <v>101800</v>
      </c>
      <c r="AI22" s="10">
        <f t="shared" si="18"/>
        <v>785714.28571428568</v>
      </c>
      <c r="AJ22" s="10">
        <f t="shared" si="19"/>
        <v>118000</v>
      </c>
      <c r="AK22" s="10">
        <f t="shared" si="20"/>
        <v>919896300000</v>
      </c>
      <c r="AL22" s="10">
        <f t="shared" si="21"/>
        <v>5500.6</v>
      </c>
      <c r="AM22" s="12"/>
      <c r="AN22" s="12"/>
      <c r="AO22" s="12"/>
      <c r="AP22" s="12"/>
      <c r="AQ22" s="12"/>
      <c r="AR22" s="10"/>
      <c r="AT22" s="4" t="s">
        <v>3</v>
      </c>
      <c r="AU22" s="29">
        <f>LOOKUP(BE9,$AY$3:$BA$3,AY5:BA5)</f>
        <v>2000</v>
      </c>
      <c r="AV22" s="1">
        <v>0.9</v>
      </c>
      <c r="AW22" s="1">
        <v>1</v>
      </c>
      <c r="AX22" s="1">
        <v>1.1000000000000001</v>
      </c>
      <c r="AY22" s="2">
        <f t="shared" ref="AY22:AY33" si="22">AU22*AV22</f>
        <v>1800</v>
      </c>
      <c r="AZ22" s="2">
        <f t="shared" ref="AZ22:AZ33" si="23">AU22*AW22</f>
        <v>2000</v>
      </c>
      <c r="BA22" s="2">
        <f t="shared" ref="BA22:BA33" si="24">AU22*AX22</f>
        <v>2200</v>
      </c>
      <c r="BC22" s="8">
        <v>20</v>
      </c>
      <c r="BD22" s="1">
        <v>2</v>
      </c>
      <c r="BE22" s="1">
        <v>3</v>
      </c>
      <c r="BF22" s="1">
        <v>2</v>
      </c>
      <c r="BG22" s="1">
        <v>1</v>
      </c>
      <c r="BH22" s="1">
        <v>1</v>
      </c>
      <c r="BI22" s="1">
        <v>1</v>
      </c>
      <c r="BJ22" s="1">
        <v>2</v>
      </c>
      <c r="BK22" s="1">
        <v>3</v>
      </c>
      <c r="BL22" s="1">
        <v>3</v>
      </c>
      <c r="BM22" s="1">
        <v>2</v>
      </c>
      <c r="BN22" s="1">
        <v>3</v>
      </c>
      <c r="BO22" s="1">
        <v>1</v>
      </c>
      <c r="BP22" s="1">
        <v>2</v>
      </c>
    </row>
    <row r="23" spans="1:68">
      <c r="A23" s="8">
        <v>21</v>
      </c>
      <c r="B23" s="1">
        <v>3</v>
      </c>
      <c r="C23" s="1">
        <v>1</v>
      </c>
      <c r="D23" s="1">
        <v>3</v>
      </c>
      <c r="E23" s="1">
        <v>2</v>
      </c>
      <c r="F23" s="1">
        <v>2</v>
      </c>
      <c r="G23" s="1">
        <v>2</v>
      </c>
      <c r="H23" s="1">
        <v>3</v>
      </c>
      <c r="I23" s="1">
        <v>1</v>
      </c>
      <c r="J23" s="1">
        <v>1</v>
      </c>
      <c r="K23" s="1">
        <v>3</v>
      </c>
      <c r="L23" s="1">
        <v>1</v>
      </c>
      <c r="M23" s="1">
        <v>2</v>
      </c>
      <c r="N23" s="1">
        <v>2</v>
      </c>
      <c r="O23" s="7"/>
      <c r="P23" s="7"/>
      <c r="Q23" s="8">
        <v>21</v>
      </c>
      <c r="R23" s="2">
        <f t="shared" si="13"/>
        <v>2200</v>
      </c>
      <c r="S23" s="2">
        <f t="shared" si="1"/>
        <v>1800</v>
      </c>
      <c r="T23" s="2">
        <f t="shared" si="2"/>
        <v>22000</v>
      </c>
      <c r="U23" s="2">
        <f t="shared" si="3"/>
        <v>200000</v>
      </c>
      <c r="V23" s="2">
        <f t="shared" si="4"/>
        <v>2000</v>
      </c>
      <c r="W23" s="2">
        <f t="shared" si="5"/>
        <v>20000</v>
      </c>
      <c r="X23" s="2">
        <f t="shared" si="6"/>
        <v>220000.00000000003</v>
      </c>
      <c r="Y23" s="2">
        <f t="shared" si="7"/>
        <v>4500</v>
      </c>
      <c r="Z23" s="2">
        <f t="shared" si="8"/>
        <v>45</v>
      </c>
      <c r="AA23" s="2">
        <f t="shared" si="9"/>
        <v>550</v>
      </c>
      <c r="AB23" s="2">
        <f t="shared" si="10"/>
        <v>250</v>
      </c>
      <c r="AC23" s="2">
        <f t="shared" si="11"/>
        <v>10000</v>
      </c>
      <c r="AD23" s="2">
        <f t="shared" si="0"/>
        <v>25</v>
      </c>
      <c r="AE23" s="13">
        <f t="shared" si="14"/>
        <v>668.34663632109255</v>
      </c>
      <c r="AF23" s="10">
        <f t="shared" si="15"/>
        <v>0.45</v>
      </c>
      <c r="AG23" s="10">
        <f t="shared" si="16"/>
        <v>45.09196</v>
      </c>
      <c r="AH23" s="10">
        <f t="shared" si="17"/>
        <v>112000.00000000001</v>
      </c>
      <c r="AI23" s="10">
        <f t="shared" si="18"/>
        <v>247500</v>
      </c>
      <c r="AJ23" s="10">
        <f t="shared" si="19"/>
        <v>130000.00000000001</v>
      </c>
      <c r="AK23" s="10">
        <f t="shared" si="20"/>
        <v>287899000000.00006</v>
      </c>
      <c r="AL23" s="10">
        <f t="shared" si="21"/>
        <v>4500.6000000000004</v>
      </c>
      <c r="AM23" s="12"/>
      <c r="AN23" s="12"/>
      <c r="AO23" s="12"/>
      <c r="AP23" s="12"/>
      <c r="AQ23" s="12"/>
      <c r="AR23" s="10"/>
      <c r="AT23" s="4" t="s">
        <v>5</v>
      </c>
      <c r="AU23" s="29">
        <f>LOOKUP(BF9,$AY$3:$BA$3,AY6:BA6)</f>
        <v>20000</v>
      </c>
      <c r="AV23" s="1">
        <v>0.9</v>
      </c>
      <c r="AW23" s="1">
        <v>1</v>
      </c>
      <c r="AX23" s="1">
        <v>1.1000000000000001</v>
      </c>
      <c r="AY23" s="2">
        <f t="shared" si="22"/>
        <v>18000</v>
      </c>
      <c r="AZ23" s="2">
        <f t="shared" si="23"/>
        <v>20000</v>
      </c>
      <c r="BA23" s="2">
        <f t="shared" si="24"/>
        <v>22000</v>
      </c>
      <c r="BC23" s="8">
        <v>21</v>
      </c>
      <c r="BD23" s="1">
        <v>3</v>
      </c>
      <c r="BE23" s="1">
        <v>1</v>
      </c>
      <c r="BF23" s="1">
        <v>3</v>
      </c>
      <c r="BG23" s="1">
        <v>2</v>
      </c>
      <c r="BH23" s="1">
        <v>2</v>
      </c>
      <c r="BI23" s="1">
        <v>2</v>
      </c>
      <c r="BJ23" s="1">
        <v>3</v>
      </c>
      <c r="BK23" s="1">
        <v>1</v>
      </c>
      <c r="BL23" s="1">
        <v>1</v>
      </c>
      <c r="BM23" s="1">
        <v>3</v>
      </c>
      <c r="BN23" s="1">
        <v>1</v>
      </c>
      <c r="BO23" s="1">
        <v>2</v>
      </c>
      <c r="BP23" s="1">
        <v>2</v>
      </c>
    </row>
    <row r="24" spans="1:68">
      <c r="A24" s="8">
        <v>22</v>
      </c>
      <c r="B24" s="1">
        <v>1</v>
      </c>
      <c r="C24" s="1">
        <v>2</v>
      </c>
      <c r="D24" s="1">
        <v>2</v>
      </c>
      <c r="E24" s="1">
        <v>3</v>
      </c>
      <c r="F24" s="1">
        <v>3</v>
      </c>
      <c r="G24" s="1">
        <v>1</v>
      </c>
      <c r="H24" s="1">
        <v>2</v>
      </c>
      <c r="I24" s="1">
        <v>1</v>
      </c>
      <c r="J24" s="1">
        <v>1</v>
      </c>
      <c r="K24" s="1">
        <v>3</v>
      </c>
      <c r="L24" s="1">
        <v>3</v>
      </c>
      <c r="M24" s="1">
        <v>2</v>
      </c>
      <c r="N24" s="1">
        <v>2</v>
      </c>
      <c r="O24" s="7"/>
      <c r="P24" s="7"/>
      <c r="Q24" s="8">
        <v>22</v>
      </c>
      <c r="R24" s="2">
        <f t="shared" si="13"/>
        <v>1800</v>
      </c>
      <c r="S24" s="2">
        <f t="shared" si="1"/>
        <v>2000</v>
      </c>
      <c r="T24" s="2">
        <f t="shared" si="2"/>
        <v>20000</v>
      </c>
      <c r="U24" s="2">
        <f t="shared" si="3"/>
        <v>220000.00000000003</v>
      </c>
      <c r="V24" s="2">
        <f t="shared" si="4"/>
        <v>2200</v>
      </c>
      <c r="W24" s="2">
        <f t="shared" si="5"/>
        <v>18000</v>
      </c>
      <c r="X24" s="2">
        <f t="shared" si="6"/>
        <v>200000</v>
      </c>
      <c r="Y24" s="2">
        <f t="shared" si="7"/>
        <v>4500</v>
      </c>
      <c r="Z24" s="2">
        <f t="shared" si="8"/>
        <v>45</v>
      </c>
      <c r="AA24" s="2">
        <f t="shared" si="9"/>
        <v>550</v>
      </c>
      <c r="AB24" s="2">
        <f t="shared" si="10"/>
        <v>750</v>
      </c>
      <c r="AC24" s="2">
        <f t="shared" si="11"/>
        <v>10000</v>
      </c>
      <c r="AD24" s="2">
        <f t="shared" si="0"/>
        <v>25</v>
      </c>
      <c r="AE24" s="13">
        <f t="shared" si="14"/>
        <v>669.47864807299334</v>
      </c>
      <c r="AF24" s="10">
        <f t="shared" si="15"/>
        <v>0.52631578947368418</v>
      </c>
      <c r="AG24" s="10">
        <f t="shared" si="16"/>
        <v>45.083789473684213</v>
      </c>
      <c r="AH24" s="10">
        <f t="shared" si="17"/>
        <v>102200</v>
      </c>
      <c r="AI24" s="10">
        <f t="shared" si="18"/>
        <v>710526.31578947371</v>
      </c>
      <c r="AJ24" s="10">
        <f t="shared" si="19"/>
        <v>118000</v>
      </c>
      <c r="AK24" s="10">
        <f t="shared" si="20"/>
        <v>756225500000</v>
      </c>
      <c r="AL24" s="10">
        <f t="shared" si="21"/>
        <v>4500.6000000000004</v>
      </c>
      <c r="AM24" s="12"/>
      <c r="AN24" s="12"/>
      <c r="AO24" s="12"/>
      <c r="AP24" s="12"/>
      <c r="AQ24" s="12"/>
      <c r="AR24" s="10"/>
      <c r="AT24" s="4" t="s">
        <v>7</v>
      </c>
      <c r="AU24" s="29">
        <f>LOOKUP(BG9,$AY$3:$BA$3,AY7:BA7)</f>
        <v>200000</v>
      </c>
      <c r="AV24" s="1">
        <v>0.9</v>
      </c>
      <c r="AW24" s="1">
        <v>1</v>
      </c>
      <c r="AX24" s="1">
        <v>1.1000000000000001</v>
      </c>
      <c r="AY24" s="2">
        <f t="shared" si="22"/>
        <v>180000</v>
      </c>
      <c r="AZ24" s="2">
        <f t="shared" si="23"/>
        <v>200000</v>
      </c>
      <c r="BA24" s="2">
        <f t="shared" si="24"/>
        <v>220000.00000000003</v>
      </c>
      <c r="BC24" s="8">
        <v>22</v>
      </c>
      <c r="BD24" s="1">
        <v>1</v>
      </c>
      <c r="BE24" s="1">
        <v>2</v>
      </c>
      <c r="BF24" s="1">
        <v>2</v>
      </c>
      <c r="BG24" s="1">
        <v>3</v>
      </c>
      <c r="BH24" s="1">
        <v>3</v>
      </c>
      <c r="BI24" s="1">
        <v>1</v>
      </c>
      <c r="BJ24" s="1">
        <v>2</v>
      </c>
      <c r="BK24" s="1">
        <v>1</v>
      </c>
      <c r="BL24" s="1">
        <v>1</v>
      </c>
      <c r="BM24" s="1">
        <v>3</v>
      </c>
      <c r="BN24" s="1">
        <v>3</v>
      </c>
      <c r="BO24" s="1">
        <v>2</v>
      </c>
      <c r="BP24" s="1">
        <v>2</v>
      </c>
    </row>
    <row r="25" spans="1:68">
      <c r="A25" s="8">
        <v>23</v>
      </c>
      <c r="B25" s="1">
        <v>2</v>
      </c>
      <c r="C25" s="1">
        <v>3</v>
      </c>
      <c r="D25" s="1">
        <v>3</v>
      </c>
      <c r="E25" s="1">
        <v>1</v>
      </c>
      <c r="F25" s="1">
        <v>1</v>
      </c>
      <c r="G25" s="1">
        <v>2</v>
      </c>
      <c r="H25" s="1">
        <v>3</v>
      </c>
      <c r="I25" s="1">
        <v>2</v>
      </c>
      <c r="J25" s="1">
        <v>2</v>
      </c>
      <c r="K25" s="1">
        <v>1</v>
      </c>
      <c r="L25" s="1">
        <v>1</v>
      </c>
      <c r="M25" s="1">
        <v>3</v>
      </c>
      <c r="N25" s="1">
        <v>2</v>
      </c>
      <c r="O25" s="7"/>
      <c r="P25" s="7"/>
      <c r="Q25" s="8">
        <v>23</v>
      </c>
      <c r="R25" s="2">
        <f t="shared" si="13"/>
        <v>2000</v>
      </c>
      <c r="S25" s="2">
        <f t="shared" si="1"/>
        <v>2200</v>
      </c>
      <c r="T25" s="2">
        <f t="shared" si="2"/>
        <v>22000</v>
      </c>
      <c r="U25" s="2">
        <f t="shared" si="3"/>
        <v>180000</v>
      </c>
      <c r="V25" s="2">
        <f t="shared" si="4"/>
        <v>1800</v>
      </c>
      <c r="W25" s="2">
        <f t="shared" si="5"/>
        <v>20000</v>
      </c>
      <c r="X25" s="2">
        <f t="shared" si="6"/>
        <v>220000.00000000003</v>
      </c>
      <c r="Y25" s="2">
        <f t="shared" si="7"/>
        <v>5000</v>
      </c>
      <c r="Z25" s="2">
        <f t="shared" si="8"/>
        <v>50</v>
      </c>
      <c r="AA25" s="2">
        <f t="shared" si="9"/>
        <v>450</v>
      </c>
      <c r="AB25" s="2">
        <f t="shared" si="10"/>
        <v>250</v>
      </c>
      <c r="AC25" s="2">
        <f t="shared" si="11"/>
        <v>15000</v>
      </c>
      <c r="AD25" s="2">
        <f t="shared" si="0"/>
        <v>25</v>
      </c>
      <c r="AE25" s="13">
        <f t="shared" si="14"/>
        <v>688.49293816291936</v>
      </c>
      <c r="AF25" s="10">
        <f t="shared" si="15"/>
        <v>0.52380952380952384</v>
      </c>
      <c r="AG25" s="10">
        <f t="shared" si="16"/>
        <v>50.061460317460316</v>
      </c>
      <c r="AH25" s="10">
        <f t="shared" si="17"/>
        <v>111800.00000000001</v>
      </c>
      <c r="AI25" s="10">
        <f t="shared" si="18"/>
        <v>261904.76190476189</v>
      </c>
      <c r="AJ25" s="10">
        <f t="shared" si="19"/>
        <v>130000.00000000001</v>
      </c>
      <c r="AK25" s="10">
        <f t="shared" si="20"/>
        <v>317993000000.00006</v>
      </c>
      <c r="AL25" s="10">
        <f t="shared" si="21"/>
        <v>5000.6000000000004</v>
      </c>
      <c r="AM25" s="12"/>
      <c r="AN25" s="12"/>
      <c r="AO25" s="12"/>
      <c r="AP25" s="12"/>
      <c r="AQ25" s="12"/>
      <c r="AR25" s="10"/>
      <c r="AT25" s="4" t="s">
        <v>9</v>
      </c>
      <c r="AU25" s="29">
        <f>LOOKUP(BH9,$AY$3:$BA$3,AY8:BA8)</f>
        <v>2000</v>
      </c>
      <c r="AV25" s="1">
        <v>0.9</v>
      </c>
      <c r="AW25" s="1">
        <v>1</v>
      </c>
      <c r="AX25" s="1">
        <v>1.1000000000000001</v>
      </c>
      <c r="AY25" s="2">
        <f t="shared" si="22"/>
        <v>1800</v>
      </c>
      <c r="AZ25" s="2">
        <f t="shared" si="23"/>
        <v>2000</v>
      </c>
      <c r="BA25" s="2">
        <f t="shared" si="24"/>
        <v>2200</v>
      </c>
      <c r="BC25" s="8">
        <v>23</v>
      </c>
      <c r="BD25" s="1">
        <v>2</v>
      </c>
      <c r="BE25" s="1">
        <v>3</v>
      </c>
      <c r="BF25" s="1">
        <v>3</v>
      </c>
      <c r="BG25" s="1">
        <v>1</v>
      </c>
      <c r="BH25" s="1">
        <v>1</v>
      </c>
      <c r="BI25" s="1">
        <v>2</v>
      </c>
      <c r="BJ25" s="1">
        <v>3</v>
      </c>
      <c r="BK25" s="1">
        <v>2</v>
      </c>
      <c r="BL25" s="1">
        <v>2</v>
      </c>
      <c r="BM25" s="1">
        <v>1</v>
      </c>
      <c r="BN25" s="1">
        <v>1</v>
      </c>
      <c r="BO25" s="1">
        <v>3</v>
      </c>
      <c r="BP25" s="1">
        <v>2</v>
      </c>
    </row>
    <row r="26" spans="1:68">
      <c r="A26" s="8">
        <v>24</v>
      </c>
      <c r="B26" s="1">
        <v>3</v>
      </c>
      <c r="C26" s="1">
        <v>1</v>
      </c>
      <c r="D26" s="1">
        <v>1</v>
      </c>
      <c r="E26" s="1">
        <v>2</v>
      </c>
      <c r="F26" s="1">
        <v>2</v>
      </c>
      <c r="G26" s="1">
        <v>3</v>
      </c>
      <c r="H26" s="1">
        <v>1</v>
      </c>
      <c r="I26" s="1">
        <v>3</v>
      </c>
      <c r="J26" s="1">
        <v>3</v>
      </c>
      <c r="K26" s="1">
        <v>2</v>
      </c>
      <c r="L26" s="1">
        <v>2</v>
      </c>
      <c r="M26" s="1">
        <v>1</v>
      </c>
      <c r="N26" s="1">
        <v>2</v>
      </c>
      <c r="O26" s="7"/>
      <c r="P26" s="7"/>
      <c r="Q26" s="8">
        <v>24</v>
      </c>
      <c r="R26" s="2">
        <f t="shared" si="13"/>
        <v>2200</v>
      </c>
      <c r="S26" s="2">
        <f t="shared" si="1"/>
        <v>1800</v>
      </c>
      <c r="T26" s="2">
        <f t="shared" si="2"/>
        <v>18000</v>
      </c>
      <c r="U26" s="2">
        <f t="shared" si="3"/>
        <v>200000</v>
      </c>
      <c r="V26" s="2">
        <f t="shared" si="4"/>
        <v>2000</v>
      </c>
      <c r="W26" s="2">
        <f t="shared" si="5"/>
        <v>22000</v>
      </c>
      <c r="X26" s="2">
        <f t="shared" si="6"/>
        <v>180000</v>
      </c>
      <c r="Y26" s="2">
        <f t="shared" si="7"/>
        <v>5500</v>
      </c>
      <c r="Z26" s="2">
        <f t="shared" si="8"/>
        <v>55.000000000000007</v>
      </c>
      <c r="AA26" s="2">
        <f t="shared" si="9"/>
        <v>500</v>
      </c>
      <c r="AB26" s="2">
        <f t="shared" si="10"/>
        <v>500</v>
      </c>
      <c r="AC26" s="2">
        <f t="shared" si="11"/>
        <v>5000</v>
      </c>
      <c r="AD26" s="2">
        <f t="shared" si="0"/>
        <v>25</v>
      </c>
      <c r="AE26" s="13">
        <f t="shared" si="14"/>
        <v>660.1683787666326</v>
      </c>
      <c r="AF26" s="10">
        <f t="shared" si="15"/>
        <v>0.45</v>
      </c>
      <c r="AG26" s="10">
        <f t="shared" si="16"/>
        <v>55.151920000000004</v>
      </c>
      <c r="AH26" s="10">
        <f t="shared" si="17"/>
        <v>92000</v>
      </c>
      <c r="AI26" s="10">
        <f t="shared" si="18"/>
        <v>495000</v>
      </c>
      <c r="AJ26" s="10">
        <f t="shared" si="19"/>
        <v>112000</v>
      </c>
      <c r="AK26" s="10">
        <f t="shared" si="20"/>
        <v>572426000000</v>
      </c>
      <c r="AL26" s="10">
        <f t="shared" si="21"/>
        <v>5500.6</v>
      </c>
      <c r="AM26" s="12"/>
      <c r="AN26" s="12"/>
      <c r="AO26" s="12"/>
      <c r="AP26" s="12"/>
      <c r="AQ26" s="12"/>
      <c r="AR26" s="10"/>
      <c r="AT26" s="4" t="s">
        <v>11</v>
      </c>
      <c r="AU26" s="29">
        <f>LOOKUP(BI9,$AY$3:$BA$3,AY9:BA9)</f>
        <v>20000</v>
      </c>
      <c r="AV26" s="1">
        <v>0.9</v>
      </c>
      <c r="AW26" s="1">
        <v>1</v>
      </c>
      <c r="AX26" s="1">
        <v>1.1000000000000001</v>
      </c>
      <c r="AY26" s="2">
        <f t="shared" si="22"/>
        <v>18000</v>
      </c>
      <c r="AZ26" s="2">
        <f t="shared" si="23"/>
        <v>20000</v>
      </c>
      <c r="BA26" s="2">
        <f t="shared" si="24"/>
        <v>22000</v>
      </c>
      <c r="BC26" s="8">
        <v>24</v>
      </c>
      <c r="BD26" s="1">
        <v>3</v>
      </c>
      <c r="BE26" s="1">
        <v>1</v>
      </c>
      <c r="BF26" s="1">
        <v>1</v>
      </c>
      <c r="BG26" s="1">
        <v>2</v>
      </c>
      <c r="BH26" s="1">
        <v>2</v>
      </c>
      <c r="BI26" s="1">
        <v>3</v>
      </c>
      <c r="BJ26" s="1">
        <v>1</v>
      </c>
      <c r="BK26" s="1">
        <v>3</v>
      </c>
      <c r="BL26" s="1">
        <v>3</v>
      </c>
      <c r="BM26" s="1">
        <v>2</v>
      </c>
      <c r="BN26" s="1">
        <v>2</v>
      </c>
      <c r="BO26" s="1">
        <v>1</v>
      </c>
      <c r="BP26" s="1">
        <v>2</v>
      </c>
    </row>
    <row r="27" spans="1:68">
      <c r="A27" s="8">
        <v>25</v>
      </c>
      <c r="B27" s="1">
        <v>1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  <c r="H27" s="1">
        <v>3</v>
      </c>
      <c r="I27" s="1">
        <v>1</v>
      </c>
      <c r="J27" s="1">
        <v>3</v>
      </c>
      <c r="K27" s="1">
        <v>1</v>
      </c>
      <c r="L27" s="1">
        <v>2</v>
      </c>
      <c r="M27" s="1">
        <v>2</v>
      </c>
      <c r="N27" s="1">
        <v>3</v>
      </c>
      <c r="O27" s="7"/>
      <c r="P27" s="7"/>
      <c r="Q27" s="8">
        <v>25</v>
      </c>
      <c r="R27" s="2">
        <f t="shared" si="13"/>
        <v>1800</v>
      </c>
      <c r="S27" s="2">
        <f t="shared" si="1"/>
        <v>2200</v>
      </c>
      <c r="T27" s="2">
        <f t="shared" si="2"/>
        <v>20000</v>
      </c>
      <c r="U27" s="2">
        <f t="shared" si="3"/>
        <v>180000</v>
      </c>
      <c r="V27" s="2">
        <f t="shared" si="4"/>
        <v>2000</v>
      </c>
      <c r="W27" s="2">
        <f t="shared" si="5"/>
        <v>22000</v>
      </c>
      <c r="X27" s="2">
        <f t="shared" si="6"/>
        <v>220000.00000000003</v>
      </c>
      <c r="Y27" s="2">
        <f t="shared" si="7"/>
        <v>4500</v>
      </c>
      <c r="Z27" s="2">
        <f t="shared" si="8"/>
        <v>55.000000000000007</v>
      </c>
      <c r="AA27" s="2">
        <f t="shared" si="9"/>
        <v>450</v>
      </c>
      <c r="AB27" s="2">
        <f t="shared" si="10"/>
        <v>500</v>
      </c>
      <c r="AC27" s="2">
        <f t="shared" si="11"/>
        <v>10000</v>
      </c>
      <c r="AD27" s="2">
        <f t="shared" si="0"/>
        <v>37.5</v>
      </c>
      <c r="AE27" s="13">
        <f t="shared" si="14"/>
        <v>648.58911461845594</v>
      </c>
      <c r="AF27" s="10">
        <f t="shared" si="15"/>
        <v>0.55000000000000004</v>
      </c>
      <c r="AG27" s="10">
        <f t="shared" si="16"/>
        <v>55.055973333333341</v>
      </c>
      <c r="AH27" s="10">
        <f t="shared" si="17"/>
        <v>112000.00000000001</v>
      </c>
      <c r="AI27" s="10">
        <f t="shared" si="18"/>
        <v>495000</v>
      </c>
      <c r="AJ27" s="10">
        <f t="shared" si="19"/>
        <v>132000</v>
      </c>
      <c r="AK27" s="10">
        <f t="shared" si="20"/>
        <v>564882000000</v>
      </c>
      <c r="AL27" s="10">
        <f t="shared" si="21"/>
        <v>4500.6000000000004</v>
      </c>
      <c r="AM27" s="12"/>
      <c r="AN27" s="12"/>
      <c r="AO27" s="12"/>
      <c r="AP27" s="12"/>
      <c r="AQ27" s="12"/>
      <c r="AR27" s="10"/>
      <c r="AT27" s="4" t="s">
        <v>13</v>
      </c>
      <c r="AU27" s="29">
        <f>LOOKUP(BJ9,$AY$3:$BA$3,AY10:BA10)</f>
        <v>200000</v>
      </c>
      <c r="AV27" s="1">
        <v>0.9</v>
      </c>
      <c r="AW27" s="1">
        <v>1</v>
      </c>
      <c r="AX27" s="1">
        <v>1.1000000000000001</v>
      </c>
      <c r="AY27" s="2">
        <f t="shared" si="22"/>
        <v>180000</v>
      </c>
      <c r="AZ27" s="2">
        <f t="shared" si="23"/>
        <v>200000</v>
      </c>
      <c r="BA27" s="2">
        <f t="shared" si="24"/>
        <v>220000.00000000003</v>
      </c>
      <c r="BC27" s="8">
        <v>25</v>
      </c>
      <c r="BD27" s="1">
        <v>1</v>
      </c>
      <c r="BE27" s="1">
        <v>3</v>
      </c>
      <c r="BF27" s="1">
        <v>2</v>
      </c>
      <c r="BG27" s="1">
        <v>1</v>
      </c>
      <c r="BH27" s="1">
        <v>2</v>
      </c>
      <c r="BI27" s="1">
        <v>3</v>
      </c>
      <c r="BJ27" s="1">
        <v>3</v>
      </c>
      <c r="BK27" s="1">
        <v>1</v>
      </c>
      <c r="BL27" s="1">
        <v>3</v>
      </c>
      <c r="BM27" s="1">
        <v>1</v>
      </c>
      <c r="BN27" s="1">
        <v>2</v>
      </c>
      <c r="BO27" s="1">
        <v>2</v>
      </c>
      <c r="BP27" s="1">
        <v>3</v>
      </c>
    </row>
    <row r="28" spans="1:68">
      <c r="A28" s="8">
        <v>26</v>
      </c>
      <c r="B28" s="1">
        <v>2</v>
      </c>
      <c r="C28" s="1">
        <v>1</v>
      </c>
      <c r="D28" s="1">
        <v>3</v>
      </c>
      <c r="E28" s="1">
        <v>2</v>
      </c>
      <c r="F28" s="1">
        <v>3</v>
      </c>
      <c r="G28" s="1">
        <v>1</v>
      </c>
      <c r="H28" s="1">
        <v>1</v>
      </c>
      <c r="I28" s="1">
        <v>2</v>
      </c>
      <c r="J28" s="1">
        <v>1</v>
      </c>
      <c r="K28" s="1">
        <v>2</v>
      </c>
      <c r="L28" s="1">
        <v>3</v>
      </c>
      <c r="M28" s="1">
        <v>3</v>
      </c>
      <c r="N28" s="1">
        <v>3</v>
      </c>
      <c r="O28" s="7"/>
      <c r="P28" s="7"/>
      <c r="Q28" s="8">
        <v>26</v>
      </c>
      <c r="R28" s="2">
        <f t="shared" si="13"/>
        <v>2000</v>
      </c>
      <c r="S28" s="2">
        <f t="shared" si="1"/>
        <v>1800</v>
      </c>
      <c r="T28" s="2">
        <f t="shared" si="2"/>
        <v>22000</v>
      </c>
      <c r="U28" s="2">
        <f t="shared" si="3"/>
        <v>200000</v>
      </c>
      <c r="V28" s="2">
        <f t="shared" si="4"/>
        <v>2200</v>
      </c>
      <c r="W28" s="2">
        <f t="shared" si="5"/>
        <v>18000</v>
      </c>
      <c r="X28" s="2">
        <f t="shared" si="6"/>
        <v>180000</v>
      </c>
      <c r="Y28" s="2">
        <f t="shared" si="7"/>
        <v>5000</v>
      </c>
      <c r="Z28" s="2">
        <f t="shared" si="8"/>
        <v>45</v>
      </c>
      <c r="AA28" s="2">
        <f t="shared" si="9"/>
        <v>500</v>
      </c>
      <c r="AB28" s="2">
        <f t="shared" si="10"/>
        <v>750</v>
      </c>
      <c r="AC28" s="2">
        <f t="shared" si="11"/>
        <v>15000</v>
      </c>
      <c r="AD28" s="2">
        <f t="shared" si="0"/>
        <v>37.5</v>
      </c>
      <c r="AE28" s="13">
        <f t="shared" si="14"/>
        <v>669.86952213946881</v>
      </c>
      <c r="AF28" s="10">
        <f t="shared" si="15"/>
        <v>0.47368421052631576</v>
      </c>
      <c r="AG28" s="10">
        <f t="shared" si="16"/>
        <v>45.040795321637425</v>
      </c>
      <c r="AH28" s="10">
        <f t="shared" si="17"/>
        <v>92200</v>
      </c>
      <c r="AI28" s="10">
        <f t="shared" si="18"/>
        <v>710526.31578947371</v>
      </c>
      <c r="AJ28" s="10">
        <f t="shared" si="19"/>
        <v>108000</v>
      </c>
      <c r="AK28" s="10">
        <f t="shared" si="20"/>
        <v>761708600000</v>
      </c>
      <c r="AL28" s="10">
        <f t="shared" si="21"/>
        <v>5000.6000000000004</v>
      </c>
      <c r="AM28" s="12"/>
      <c r="AN28" s="12"/>
      <c r="AO28" s="12"/>
      <c r="AP28" s="12"/>
      <c r="AQ28" s="12"/>
      <c r="AR28" s="10"/>
      <c r="AT28" s="4" t="s">
        <v>15</v>
      </c>
      <c r="AU28" s="29">
        <f>LOOKUP(BK9,$AY$3:$BA$3,AY11:BA11)</f>
        <v>5000</v>
      </c>
      <c r="AV28" s="1">
        <v>0.9</v>
      </c>
      <c r="AW28" s="1">
        <v>1</v>
      </c>
      <c r="AX28" s="1">
        <v>1.1000000000000001</v>
      </c>
      <c r="AY28" s="2">
        <f t="shared" si="22"/>
        <v>4500</v>
      </c>
      <c r="AZ28" s="2">
        <f t="shared" si="23"/>
        <v>5000</v>
      </c>
      <c r="BA28" s="2">
        <f t="shared" si="24"/>
        <v>5500</v>
      </c>
      <c r="BC28" s="8">
        <v>26</v>
      </c>
      <c r="BD28" s="1">
        <v>2</v>
      </c>
      <c r="BE28" s="1">
        <v>1</v>
      </c>
      <c r="BF28" s="1">
        <v>3</v>
      </c>
      <c r="BG28" s="1">
        <v>2</v>
      </c>
      <c r="BH28" s="1">
        <v>3</v>
      </c>
      <c r="BI28" s="1">
        <v>1</v>
      </c>
      <c r="BJ28" s="1">
        <v>1</v>
      </c>
      <c r="BK28" s="1">
        <v>2</v>
      </c>
      <c r="BL28" s="1">
        <v>1</v>
      </c>
      <c r="BM28" s="1">
        <v>2</v>
      </c>
      <c r="BN28" s="1">
        <v>3</v>
      </c>
      <c r="BO28" s="1">
        <v>3</v>
      </c>
      <c r="BP28" s="1">
        <v>3</v>
      </c>
    </row>
    <row r="29" spans="1:68">
      <c r="A29" s="8">
        <v>27</v>
      </c>
      <c r="B29" s="1">
        <v>3</v>
      </c>
      <c r="C29" s="1">
        <v>2</v>
      </c>
      <c r="D29" s="1">
        <v>1</v>
      </c>
      <c r="E29" s="1">
        <v>3</v>
      </c>
      <c r="F29" s="1">
        <v>1</v>
      </c>
      <c r="G29" s="1">
        <v>2</v>
      </c>
      <c r="H29" s="1">
        <v>2</v>
      </c>
      <c r="I29" s="1">
        <v>3</v>
      </c>
      <c r="J29" s="1">
        <v>2</v>
      </c>
      <c r="K29" s="1">
        <v>3</v>
      </c>
      <c r="L29" s="1">
        <v>1</v>
      </c>
      <c r="M29" s="1">
        <v>1</v>
      </c>
      <c r="N29" s="1">
        <v>3</v>
      </c>
      <c r="O29" s="7"/>
      <c r="P29" s="7"/>
      <c r="Q29" s="8">
        <v>27</v>
      </c>
      <c r="R29" s="2">
        <f t="shared" si="13"/>
        <v>2200</v>
      </c>
      <c r="S29" s="2">
        <f t="shared" si="1"/>
        <v>2000</v>
      </c>
      <c r="T29" s="2">
        <f t="shared" si="2"/>
        <v>18000</v>
      </c>
      <c r="U29" s="2">
        <f t="shared" si="3"/>
        <v>220000.00000000003</v>
      </c>
      <c r="V29" s="2">
        <f t="shared" si="4"/>
        <v>1800</v>
      </c>
      <c r="W29" s="2">
        <f t="shared" si="5"/>
        <v>20000</v>
      </c>
      <c r="X29" s="2">
        <f t="shared" si="6"/>
        <v>200000</v>
      </c>
      <c r="Y29" s="2">
        <f t="shared" si="7"/>
        <v>5500</v>
      </c>
      <c r="Z29" s="2">
        <f t="shared" si="8"/>
        <v>50</v>
      </c>
      <c r="AA29" s="2">
        <f t="shared" si="9"/>
        <v>550</v>
      </c>
      <c r="AB29" s="2">
        <f t="shared" si="10"/>
        <v>250</v>
      </c>
      <c r="AC29" s="2">
        <f t="shared" si="11"/>
        <v>5000</v>
      </c>
      <c r="AD29" s="2">
        <f t="shared" si="0"/>
        <v>37.5</v>
      </c>
      <c r="AE29" s="13">
        <f t="shared" si="14"/>
        <v>702.60105465057745</v>
      </c>
      <c r="AF29" s="10">
        <f t="shared" si="15"/>
        <v>0.47619047619047616</v>
      </c>
      <c r="AG29" s="10">
        <f t="shared" si="16"/>
        <v>50.101587301587301</v>
      </c>
      <c r="AH29" s="10">
        <f t="shared" si="17"/>
        <v>101800</v>
      </c>
      <c r="AI29" s="10">
        <f t="shared" si="18"/>
        <v>261904.76190476189</v>
      </c>
      <c r="AJ29" s="10">
        <f t="shared" si="19"/>
        <v>120000</v>
      </c>
      <c r="AK29" s="10">
        <f t="shared" si="20"/>
        <v>318410900000</v>
      </c>
      <c r="AL29" s="10">
        <f t="shared" si="21"/>
        <v>5500.6</v>
      </c>
      <c r="AM29" s="12"/>
      <c r="AN29" s="12"/>
      <c r="AO29" s="12"/>
      <c r="AP29" s="12"/>
      <c r="AQ29" s="12"/>
      <c r="AR29" s="10"/>
      <c r="AT29" s="4" t="s">
        <v>17</v>
      </c>
      <c r="AU29" s="29">
        <f>LOOKUP(BL9,$AY$3:$BA$3,AY12:BA12)</f>
        <v>50</v>
      </c>
      <c r="AV29" s="1">
        <v>0.9</v>
      </c>
      <c r="AW29" s="1">
        <v>1</v>
      </c>
      <c r="AX29" s="1">
        <v>1.1000000000000001</v>
      </c>
      <c r="AY29" s="2">
        <f t="shared" si="22"/>
        <v>45</v>
      </c>
      <c r="AZ29" s="2">
        <f t="shared" si="23"/>
        <v>50</v>
      </c>
      <c r="BA29" s="2">
        <f t="shared" si="24"/>
        <v>55.000000000000007</v>
      </c>
      <c r="BC29" s="8">
        <v>27</v>
      </c>
      <c r="BD29" s="1">
        <v>3</v>
      </c>
      <c r="BE29" s="1">
        <v>2</v>
      </c>
      <c r="BF29" s="1">
        <v>1</v>
      </c>
      <c r="BG29" s="1">
        <v>3</v>
      </c>
      <c r="BH29" s="1">
        <v>1</v>
      </c>
      <c r="BI29" s="1">
        <v>2</v>
      </c>
      <c r="BJ29" s="1">
        <v>2</v>
      </c>
      <c r="BK29" s="1">
        <v>3</v>
      </c>
      <c r="BL29" s="1">
        <v>2</v>
      </c>
      <c r="BM29" s="1">
        <v>3</v>
      </c>
      <c r="BN29" s="1">
        <v>1</v>
      </c>
      <c r="BO29" s="1">
        <v>1</v>
      </c>
      <c r="BP29" s="1">
        <v>3</v>
      </c>
    </row>
    <row r="30" spans="1:68">
      <c r="A30" s="8">
        <v>28</v>
      </c>
      <c r="B30" s="1">
        <v>1</v>
      </c>
      <c r="C30" s="1">
        <v>3</v>
      </c>
      <c r="D30" s="1">
        <v>2</v>
      </c>
      <c r="E30" s="1">
        <v>2</v>
      </c>
      <c r="F30" s="1">
        <v>2</v>
      </c>
      <c r="G30" s="1">
        <v>1</v>
      </c>
      <c r="H30" s="1">
        <v>1</v>
      </c>
      <c r="I30" s="1">
        <v>3</v>
      </c>
      <c r="J30" s="1">
        <v>2</v>
      </c>
      <c r="K30" s="1">
        <v>3</v>
      </c>
      <c r="L30" s="1">
        <v>1</v>
      </c>
      <c r="M30" s="1">
        <v>3</v>
      </c>
      <c r="N30" s="1">
        <v>3</v>
      </c>
      <c r="O30" s="7"/>
      <c r="P30" s="7"/>
      <c r="Q30" s="8">
        <v>28</v>
      </c>
      <c r="R30" s="2">
        <f t="shared" si="13"/>
        <v>1800</v>
      </c>
      <c r="S30" s="2">
        <f t="shared" si="1"/>
        <v>2200</v>
      </c>
      <c r="T30" s="2">
        <f t="shared" si="2"/>
        <v>20000</v>
      </c>
      <c r="U30" s="2">
        <f t="shared" si="3"/>
        <v>200000</v>
      </c>
      <c r="V30" s="2">
        <f t="shared" si="4"/>
        <v>2000</v>
      </c>
      <c r="W30" s="2">
        <f t="shared" si="5"/>
        <v>18000</v>
      </c>
      <c r="X30" s="2">
        <f t="shared" si="6"/>
        <v>180000</v>
      </c>
      <c r="Y30" s="2">
        <f t="shared" si="7"/>
        <v>5500</v>
      </c>
      <c r="Z30" s="2">
        <f t="shared" si="8"/>
        <v>50</v>
      </c>
      <c r="AA30" s="2">
        <f t="shared" si="9"/>
        <v>550</v>
      </c>
      <c r="AB30" s="2">
        <f t="shared" si="10"/>
        <v>250</v>
      </c>
      <c r="AC30" s="2">
        <f t="shared" si="11"/>
        <v>15000</v>
      </c>
      <c r="AD30" s="2">
        <f t="shared" si="0"/>
        <v>37.5</v>
      </c>
      <c r="AE30" s="13">
        <f t="shared" si="14"/>
        <v>675.44465539348744</v>
      </c>
      <c r="AF30" s="10">
        <f t="shared" si="15"/>
        <v>0.55000000000000004</v>
      </c>
      <c r="AG30" s="10">
        <f t="shared" si="16"/>
        <v>50.037315555555558</v>
      </c>
      <c r="AH30" s="10">
        <f t="shared" si="17"/>
        <v>92000</v>
      </c>
      <c r="AI30" s="10">
        <f t="shared" si="18"/>
        <v>247500</v>
      </c>
      <c r="AJ30" s="10">
        <f t="shared" si="19"/>
        <v>108000</v>
      </c>
      <c r="AK30" s="10">
        <f t="shared" si="20"/>
        <v>286036000000</v>
      </c>
      <c r="AL30" s="10">
        <f t="shared" si="21"/>
        <v>5500.6</v>
      </c>
      <c r="AM30" s="12"/>
      <c r="AN30" s="12"/>
      <c r="AO30" s="12"/>
      <c r="AP30" s="12"/>
      <c r="AQ30" s="12"/>
      <c r="AR30" s="10"/>
      <c r="AT30" s="4" t="s">
        <v>19</v>
      </c>
      <c r="AU30" s="29">
        <f>LOOKUP(BM9,$AY$3:$BA$3,AY13:BA13)</f>
        <v>500</v>
      </c>
      <c r="AV30" s="1">
        <v>0.9</v>
      </c>
      <c r="AW30" s="1">
        <v>1</v>
      </c>
      <c r="AX30" s="1">
        <v>1.1000000000000001</v>
      </c>
      <c r="AY30" s="2">
        <f t="shared" si="22"/>
        <v>450</v>
      </c>
      <c r="AZ30" s="2">
        <f t="shared" si="23"/>
        <v>500</v>
      </c>
      <c r="BA30" s="2">
        <f t="shared" si="24"/>
        <v>550</v>
      </c>
      <c r="BC30" s="8">
        <v>28</v>
      </c>
      <c r="BD30" s="1">
        <v>1</v>
      </c>
      <c r="BE30" s="1">
        <v>3</v>
      </c>
      <c r="BF30" s="1">
        <v>2</v>
      </c>
      <c r="BG30" s="1">
        <v>2</v>
      </c>
      <c r="BH30" s="1">
        <v>2</v>
      </c>
      <c r="BI30" s="1">
        <v>1</v>
      </c>
      <c r="BJ30" s="1">
        <v>1</v>
      </c>
      <c r="BK30" s="1">
        <v>3</v>
      </c>
      <c r="BL30" s="1">
        <v>2</v>
      </c>
      <c r="BM30" s="1">
        <v>3</v>
      </c>
      <c r="BN30" s="1">
        <v>1</v>
      </c>
      <c r="BO30" s="1">
        <v>3</v>
      </c>
      <c r="BP30" s="1">
        <v>3</v>
      </c>
    </row>
    <row r="31" spans="1:68">
      <c r="A31" s="8">
        <v>29</v>
      </c>
      <c r="B31" s="1">
        <v>2</v>
      </c>
      <c r="C31" s="1">
        <v>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1</v>
      </c>
      <c r="J31" s="1">
        <v>3</v>
      </c>
      <c r="K31" s="1">
        <v>1</v>
      </c>
      <c r="L31" s="1">
        <v>2</v>
      </c>
      <c r="M31" s="1">
        <v>1</v>
      </c>
      <c r="N31" s="1">
        <v>3</v>
      </c>
      <c r="O31" s="7"/>
      <c r="P31" s="7"/>
      <c r="Q31" s="8">
        <v>29</v>
      </c>
      <c r="R31" s="2">
        <f t="shared" si="13"/>
        <v>2000</v>
      </c>
      <c r="S31" s="2">
        <f t="shared" si="1"/>
        <v>1800</v>
      </c>
      <c r="T31" s="2">
        <f t="shared" si="2"/>
        <v>22000</v>
      </c>
      <c r="U31" s="2">
        <f t="shared" si="3"/>
        <v>220000.00000000003</v>
      </c>
      <c r="V31" s="2">
        <f t="shared" si="4"/>
        <v>2200</v>
      </c>
      <c r="W31" s="2">
        <f t="shared" si="5"/>
        <v>20000</v>
      </c>
      <c r="X31" s="2">
        <f t="shared" si="6"/>
        <v>200000</v>
      </c>
      <c r="Y31" s="2">
        <f t="shared" si="7"/>
        <v>4500</v>
      </c>
      <c r="Z31" s="2">
        <f t="shared" si="8"/>
        <v>55.000000000000007</v>
      </c>
      <c r="AA31" s="2">
        <f t="shared" si="9"/>
        <v>450</v>
      </c>
      <c r="AB31" s="2">
        <f t="shared" si="10"/>
        <v>500</v>
      </c>
      <c r="AC31" s="2">
        <f t="shared" si="11"/>
        <v>5000</v>
      </c>
      <c r="AD31" s="2">
        <f t="shared" si="0"/>
        <v>37.5</v>
      </c>
      <c r="AE31" s="13">
        <f t="shared" si="14"/>
        <v>622.04505766754062</v>
      </c>
      <c r="AF31" s="10">
        <f t="shared" si="15"/>
        <v>0.47368421052631576</v>
      </c>
      <c r="AG31" s="10">
        <f t="shared" si="16"/>
        <v>55.12238596491229</v>
      </c>
      <c r="AH31" s="10">
        <f t="shared" si="17"/>
        <v>102200</v>
      </c>
      <c r="AI31" s="10">
        <f t="shared" si="18"/>
        <v>473684.21052631579</v>
      </c>
      <c r="AJ31" s="10">
        <f t="shared" si="19"/>
        <v>120000</v>
      </c>
      <c r="AK31" s="10">
        <f t="shared" si="20"/>
        <v>513213900000</v>
      </c>
      <c r="AL31" s="10">
        <f t="shared" si="21"/>
        <v>4500.6000000000004</v>
      </c>
      <c r="AM31" s="12"/>
      <c r="AN31" s="12"/>
      <c r="AO31" s="12"/>
      <c r="AP31" s="12"/>
      <c r="AQ31" s="12"/>
      <c r="AR31" s="10"/>
      <c r="AT31" s="4" t="s">
        <v>21</v>
      </c>
      <c r="AU31" s="29">
        <f>LOOKUP(BN9,$AY$3:$BA$3,AY14:BA14)</f>
        <v>500</v>
      </c>
      <c r="AV31" s="1">
        <v>0.5</v>
      </c>
      <c r="AW31" s="1">
        <v>1</v>
      </c>
      <c r="AX31" s="1">
        <v>1.5</v>
      </c>
      <c r="AY31" s="2">
        <f t="shared" si="22"/>
        <v>250</v>
      </c>
      <c r="AZ31" s="2">
        <f t="shared" si="23"/>
        <v>500</v>
      </c>
      <c r="BA31" s="2">
        <f t="shared" si="24"/>
        <v>750</v>
      </c>
      <c r="BC31" s="8">
        <v>29</v>
      </c>
      <c r="BD31" s="1">
        <v>2</v>
      </c>
      <c r="BE31" s="1">
        <v>1</v>
      </c>
      <c r="BF31" s="1">
        <v>3</v>
      </c>
      <c r="BG31" s="1">
        <v>3</v>
      </c>
      <c r="BH31" s="1">
        <v>3</v>
      </c>
      <c r="BI31" s="1">
        <v>2</v>
      </c>
      <c r="BJ31" s="1">
        <v>2</v>
      </c>
      <c r="BK31" s="1">
        <v>1</v>
      </c>
      <c r="BL31" s="1">
        <v>3</v>
      </c>
      <c r="BM31" s="1">
        <v>1</v>
      </c>
      <c r="BN31" s="1">
        <v>2</v>
      </c>
      <c r="BO31" s="1">
        <v>1</v>
      </c>
      <c r="BP31" s="1">
        <v>3</v>
      </c>
    </row>
    <row r="32" spans="1:68">
      <c r="A32" s="8">
        <v>30</v>
      </c>
      <c r="B32" s="1">
        <v>3</v>
      </c>
      <c r="C32" s="1">
        <v>2</v>
      </c>
      <c r="D32" s="1">
        <v>1</v>
      </c>
      <c r="E32" s="1">
        <v>1</v>
      </c>
      <c r="F32" s="1">
        <v>1</v>
      </c>
      <c r="G32" s="1">
        <v>3</v>
      </c>
      <c r="H32" s="1">
        <v>3</v>
      </c>
      <c r="I32" s="1">
        <v>2</v>
      </c>
      <c r="J32" s="1">
        <v>1</v>
      </c>
      <c r="K32" s="1">
        <v>2</v>
      </c>
      <c r="L32" s="1">
        <v>3</v>
      </c>
      <c r="M32" s="1">
        <v>2</v>
      </c>
      <c r="N32" s="1">
        <v>3</v>
      </c>
      <c r="O32" s="7"/>
      <c r="P32" s="7"/>
      <c r="Q32" s="8">
        <v>30</v>
      </c>
      <c r="R32" s="2">
        <f t="shared" si="13"/>
        <v>2200</v>
      </c>
      <c r="S32" s="2">
        <f t="shared" si="1"/>
        <v>2000</v>
      </c>
      <c r="T32" s="2">
        <f t="shared" si="2"/>
        <v>18000</v>
      </c>
      <c r="U32" s="2">
        <f t="shared" si="3"/>
        <v>180000</v>
      </c>
      <c r="V32" s="2">
        <f t="shared" si="4"/>
        <v>1800</v>
      </c>
      <c r="W32" s="2">
        <f t="shared" si="5"/>
        <v>22000</v>
      </c>
      <c r="X32" s="2">
        <f t="shared" si="6"/>
        <v>220000.00000000003</v>
      </c>
      <c r="Y32" s="2">
        <f t="shared" si="7"/>
        <v>5000</v>
      </c>
      <c r="Z32" s="2">
        <f t="shared" si="8"/>
        <v>45</v>
      </c>
      <c r="AA32" s="2">
        <f t="shared" si="9"/>
        <v>500</v>
      </c>
      <c r="AB32" s="2">
        <f t="shared" si="10"/>
        <v>750</v>
      </c>
      <c r="AC32" s="2">
        <f t="shared" si="11"/>
        <v>10000</v>
      </c>
      <c r="AD32" s="2">
        <f t="shared" si="0"/>
        <v>37.5</v>
      </c>
      <c r="AE32" s="13">
        <f t="shared" si="14"/>
        <v>728.38737565909446</v>
      </c>
      <c r="AF32" s="10">
        <f t="shared" si="15"/>
        <v>0.47619047619047616</v>
      </c>
      <c r="AG32" s="10">
        <f t="shared" si="16"/>
        <v>45.050793650793651</v>
      </c>
      <c r="AH32" s="10">
        <f t="shared" si="17"/>
        <v>111800.00000000001</v>
      </c>
      <c r="AI32" s="10">
        <f t="shared" si="18"/>
        <v>785714.28571428568</v>
      </c>
      <c r="AJ32" s="10">
        <f t="shared" si="19"/>
        <v>132000</v>
      </c>
      <c r="AK32" s="10">
        <f t="shared" si="20"/>
        <v>930226600000</v>
      </c>
      <c r="AL32" s="10">
        <f t="shared" si="21"/>
        <v>5000.6000000000004</v>
      </c>
      <c r="AM32" s="12"/>
      <c r="AN32" s="12"/>
      <c r="AO32" s="12"/>
      <c r="AP32" s="12"/>
      <c r="AQ32" s="12"/>
      <c r="AR32" s="10"/>
      <c r="AT32" s="4" t="s">
        <v>23</v>
      </c>
      <c r="AU32" s="29">
        <f>LOOKUP(BO9,$AY$3:$BA$3,AY15:BA15)</f>
        <v>10000</v>
      </c>
      <c r="AV32" s="1">
        <v>0.5</v>
      </c>
      <c r="AW32" s="1">
        <v>1</v>
      </c>
      <c r="AX32" s="1">
        <v>1.5</v>
      </c>
      <c r="AY32" s="2">
        <f t="shared" si="22"/>
        <v>5000</v>
      </c>
      <c r="AZ32" s="2">
        <f t="shared" si="23"/>
        <v>10000</v>
      </c>
      <c r="BA32" s="2">
        <f t="shared" si="24"/>
        <v>15000</v>
      </c>
      <c r="BC32" s="8">
        <v>30</v>
      </c>
      <c r="BD32" s="1">
        <v>3</v>
      </c>
      <c r="BE32" s="1">
        <v>2</v>
      </c>
      <c r="BF32" s="1">
        <v>1</v>
      </c>
      <c r="BG32" s="1">
        <v>1</v>
      </c>
      <c r="BH32" s="1">
        <v>1</v>
      </c>
      <c r="BI32" s="1">
        <v>3</v>
      </c>
      <c r="BJ32" s="1">
        <v>3</v>
      </c>
      <c r="BK32" s="1">
        <v>2</v>
      </c>
      <c r="BL32" s="1">
        <v>1</v>
      </c>
      <c r="BM32" s="1">
        <v>2</v>
      </c>
      <c r="BN32" s="1">
        <v>3</v>
      </c>
      <c r="BO32" s="1">
        <v>2</v>
      </c>
      <c r="BP32" s="1">
        <v>3</v>
      </c>
    </row>
    <row r="33" spans="1:68">
      <c r="A33" s="8">
        <v>31</v>
      </c>
      <c r="B33" s="1">
        <v>1</v>
      </c>
      <c r="C33" s="1">
        <v>3</v>
      </c>
      <c r="D33" s="1">
        <v>3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1</v>
      </c>
      <c r="K33" s="1">
        <v>2</v>
      </c>
      <c r="L33" s="1">
        <v>1</v>
      </c>
      <c r="M33" s="1">
        <v>1</v>
      </c>
      <c r="N33" s="1">
        <v>3</v>
      </c>
      <c r="O33" s="7"/>
      <c r="P33" s="7"/>
      <c r="Q33" s="8">
        <v>31</v>
      </c>
      <c r="R33" s="2">
        <f t="shared" si="13"/>
        <v>1800</v>
      </c>
      <c r="S33" s="2">
        <f t="shared" si="1"/>
        <v>2200</v>
      </c>
      <c r="T33" s="2">
        <f t="shared" si="2"/>
        <v>22000</v>
      </c>
      <c r="U33" s="2">
        <f t="shared" si="3"/>
        <v>220000.00000000003</v>
      </c>
      <c r="V33" s="2">
        <f t="shared" si="4"/>
        <v>2000</v>
      </c>
      <c r="W33" s="2">
        <f t="shared" si="5"/>
        <v>22000</v>
      </c>
      <c r="X33" s="2">
        <f t="shared" si="6"/>
        <v>200000</v>
      </c>
      <c r="Y33" s="2">
        <f t="shared" si="7"/>
        <v>5000</v>
      </c>
      <c r="Z33" s="2">
        <f t="shared" si="8"/>
        <v>45</v>
      </c>
      <c r="AA33" s="2">
        <f t="shared" si="9"/>
        <v>500</v>
      </c>
      <c r="AB33" s="2">
        <f t="shared" si="10"/>
        <v>250</v>
      </c>
      <c r="AC33" s="2">
        <f t="shared" si="11"/>
        <v>5000</v>
      </c>
      <c r="AD33" s="2">
        <f t="shared" si="0"/>
        <v>37.5</v>
      </c>
      <c r="AE33" s="13">
        <f t="shared" si="14"/>
        <v>679.70639954266653</v>
      </c>
      <c r="AF33" s="10">
        <f t="shared" si="15"/>
        <v>0.55000000000000004</v>
      </c>
      <c r="AG33" s="10">
        <f t="shared" si="16"/>
        <v>45.122613333333334</v>
      </c>
      <c r="AH33" s="10">
        <f t="shared" si="17"/>
        <v>102000</v>
      </c>
      <c r="AI33" s="10">
        <f t="shared" si="18"/>
        <v>247500</v>
      </c>
      <c r="AJ33" s="10">
        <f t="shared" si="19"/>
        <v>122000</v>
      </c>
      <c r="AK33" s="10">
        <f t="shared" si="20"/>
        <v>293564000000</v>
      </c>
      <c r="AL33" s="10">
        <f t="shared" si="21"/>
        <v>5000.6000000000004</v>
      </c>
      <c r="AM33" s="12"/>
      <c r="AN33" s="12"/>
      <c r="AO33" s="12"/>
      <c r="AP33" s="12"/>
      <c r="AQ33" s="12"/>
      <c r="AR33" s="10"/>
      <c r="AT33" s="4" t="s">
        <v>25</v>
      </c>
      <c r="AU33" s="29">
        <f>LOOKUP(BP9,$AY$3:$BA$3,AY16:BA16)</f>
        <v>25</v>
      </c>
      <c r="AV33" s="1">
        <v>0.5</v>
      </c>
      <c r="AW33" s="1">
        <v>1</v>
      </c>
      <c r="AX33" s="1">
        <v>1.5</v>
      </c>
      <c r="AY33" s="2">
        <f t="shared" si="22"/>
        <v>12.5</v>
      </c>
      <c r="AZ33" s="2">
        <f t="shared" si="23"/>
        <v>25</v>
      </c>
      <c r="BA33" s="2">
        <f t="shared" si="24"/>
        <v>37.5</v>
      </c>
      <c r="BC33" s="8">
        <v>31</v>
      </c>
      <c r="BD33" s="1">
        <v>1</v>
      </c>
      <c r="BE33" s="1">
        <v>3</v>
      </c>
      <c r="BF33" s="1">
        <v>3</v>
      </c>
      <c r="BG33" s="1">
        <v>3</v>
      </c>
      <c r="BH33" s="1">
        <v>2</v>
      </c>
      <c r="BI33" s="1">
        <v>3</v>
      </c>
      <c r="BJ33" s="1">
        <v>2</v>
      </c>
      <c r="BK33" s="1">
        <v>2</v>
      </c>
      <c r="BL33" s="1">
        <v>1</v>
      </c>
      <c r="BM33" s="1">
        <v>2</v>
      </c>
      <c r="BN33" s="1">
        <v>1</v>
      </c>
      <c r="BO33" s="1">
        <v>1</v>
      </c>
      <c r="BP33" s="1">
        <v>3</v>
      </c>
    </row>
    <row r="34" spans="1:68">
      <c r="A34" s="8">
        <v>32</v>
      </c>
      <c r="B34" s="1">
        <v>2</v>
      </c>
      <c r="C34" s="1">
        <v>1</v>
      </c>
      <c r="D34" s="1">
        <v>1</v>
      </c>
      <c r="E34" s="1">
        <v>1</v>
      </c>
      <c r="F34" s="1">
        <v>3</v>
      </c>
      <c r="G34" s="1">
        <v>1</v>
      </c>
      <c r="H34" s="1">
        <v>3</v>
      </c>
      <c r="I34" s="1">
        <v>3</v>
      </c>
      <c r="J34" s="1">
        <v>2</v>
      </c>
      <c r="K34" s="1">
        <v>3</v>
      </c>
      <c r="L34" s="1">
        <v>2</v>
      </c>
      <c r="M34" s="1">
        <v>2</v>
      </c>
      <c r="N34" s="1">
        <v>3</v>
      </c>
      <c r="O34" s="7"/>
      <c r="P34" s="7"/>
      <c r="Q34" s="8">
        <v>32</v>
      </c>
      <c r="R34" s="2">
        <f t="shared" si="13"/>
        <v>2000</v>
      </c>
      <c r="S34" s="2">
        <f t="shared" si="1"/>
        <v>1800</v>
      </c>
      <c r="T34" s="2">
        <f t="shared" si="2"/>
        <v>18000</v>
      </c>
      <c r="U34" s="2">
        <f t="shared" si="3"/>
        <v>180000</v>
      </c>
      <c r="V34" s="2">
        <f t="shared" si="4"/>
        <v>2200</v>
      </c>
      <c r="W34" s="2">
        <f t="shared" si="5"/>
        <v>18000</v>
      </c>
      <c r="X34" s="2">
        <f t="shared" si="6"/>
        <v>220000.00000000003</v>
      </c>
      <c r="Y34" s="2">
        <f t="shared" si="7"/>
        <v>5500</v>
      </c>
      <c r="Z34" s="2">
        <f t="shared" si="8"/>
        <v>50</v>
      </c>
      <c r="AA34" s="2">
        <f t="shared" si="9"/>
        <v>550</v>
      </c>
      <c r="AB34" s="2">
        <f t="shared" si="10"/>
        <v>500</v>
      </c>
      <c r="AC34" s="2">
        <f t="shared" si="11"/>
        <v>10000</v>
      </c>
      <c r="AD34" s="2">
        <f t="shared" si="0"/>
        <v>37.5</v>
      </c>
      <c r="AE34" s="13">
        <f t="shared" si="14"/>
        <v>655.72386257394612</v>
      </c>
      <c r="AF34" s="10">
        <f t="shared" si="15"/>
        <v>0.47368421052631576</v>
      </c>
      <c r="AG34" s="10">
        <f t="shared" si="16"/>
        <v>50.050526315789476</v>
      </c>
      <c r="AH34" s="10">
        <f t="shared" si="17"/>
        <v>112200.00000000001</v>
      </c>
      <c r="AI34" s="10">
        <f t="shared" si="18"/>
        <v>473684.21052631579</v>
      </c>
      <c r="AJ34" s="10">
        <f t="shared" si="19"/>
        <v>128000.00000000001</v>
      </c>
      <c r="AK34" s="10">
        <f t="shared" si="20"/>
        <v>676232700000.00012</v>
      </c>
      <c r="AL34" s="10">
        <f t="shared" si="21"/>
        <v>5500.6</v>
      </c>
      <c r="AM34" s="12"/>
      <c r="AN34" s="12"/>
      <c r="AO34" s="12"/>
      <c r="AP34" s="12"/>
      <c r="AQ34" s="12"/>
      <c r="AR34" s="10"/>
      <c r="BC34" s="8">
        <v>32</v>
      </c>
      <c r="BD34" s="1">
        <v>2</v>
      </c>
      <c r="BE34" s="1">
        <v>1</v>
      </c>
      <c r="BF34" s="1">
        <v>1</v>
      </c>
      <c r="BG34" s="1">
        <v>1</v>
      </c>
      <c r="BH34" s="1">
        <v>3</v>
      </c>
      <c r="BI34" s="1">
        <v>1</v>
      </c>
      <c r="BJ34" s="1">
        <v>3</v>
      </c>
      <c r="BK34" s="1">
        <v>3</v>
      </c>
      <c r="BL34" s="1">
        <v>2</v>
      </c>
      <c r="BM34" s="1">
        <v>3</v>
      </c>
      <c r="BN34" s="1">
        <v>2</v>
      </c>
      <c r="BO34" s="1">
        <v>2</v>
      </c>
      <c r="BP34" s="1">
        <v>3</v>
      </c>
    </row>
    <row r="35" spans="1:68">
      <c r="A35" s="8">
        <v>33</v>
      </c>
      <c r="B35" s="1">
        <v>3</v>
      </c>
      <c r="C35" s="1">
        <v>2</v>
      </c>
      <c r="D35" s="1">
        <v>2</v>
      </c>
      <c r="E35" s="1">
        <v>2</v>
      </c>
      <c r="F35" s="1">
        <v>1</v>
      </c>
      <c r="G35" s="1">
        <v>2</v>
      </c>
      <c r="H35" s="1">
        <v>1</v>
      </c>
      <c r="I35" s="1">
        <v>1</v>
      </c>
      <c r="J35" s="1">
        <v>3</v>
      </c>
      <c r="K35" s="1">
        <v>1</v>
      </c>
      <c r="L35" s="1">
        <v>3</v>
      </c>
      <c r="M35" s="1">
        <v>3</v>
      </c>
      <c r="N35" s="1">
        <v>3</v>
      </c>
      <c r="O35" s="7"/>
      <c r="P35" s="7"/>
      <c r="Q35" s="8">
        <v>33</v>
      </c>
      <c r="R35" s="2">
        <f t="shared" si="13"/>
        <v>2200</v>
      </c>
      <c r="S35" s="2">
        <f t="shared" si="1"/>
        <v>2000</v>
      </c>
      <c r="T35" s="2">
        <f t="shared" si="2"/>
        <v>20000</v>
      </c>
      <c r="U35" s="2">
        <f t="shared" si="3"/>
        <v>200000</v>
      </c>
      <c r="V35" s="2">
        <f t="shared" si="4"/>
        <v>1800</v>
      </c>
      <c r="W35" s="2">
        <f t="shared" si="5"/>
        <v>20000</v>
      </c>
      <c r="X35" s="2">
        <f t="shared" si="6"/>
        <v>180000</v>
      </c>
      <c r="Y35" s="2">
        <f t="shared" si="7"/>
        <v>4500</v>
      </c>
      <c r="Z35" s="2">
        <f t="shared" si="8"/>
        <v>55.000000000000007</v>
      </c>
      <c r="AA35" s="2">
        <f t="shared" si="9"/>
        <v>450</v>
      </c>
      <c r="AB35" s="2">
        <f t="shared" si="10"/>
        <v>750</v>
      </c>
      <c r="AC35" s="2">
        <f t="shared" si="11"/>
        <v>15000</v>
      </c>
      <c r="AD35" s="2">
        <f t="shared" si="0"/>
        <v>37.5</v>
      </c>
      <c r="AE35" s="13">
        <f t="shared" si="14"/>
        <v>683.48742879554845</v>
      </c>
      <c r="AF35" s="10">
        <f t="shared" si="15"/>
        <v>0.47619047619047616</v>
      </c>
      <c r="AG35" s="10">
        <f t="shared" si="16"/>
        <v>55.037417989417996</v>
      </c>
      <c r="AH35" s="10">
        <f t="shared" si="17"/>
        <v>91800</v>
      </c>
      <c r="AI35" s="10">
        <f t="shared" si="18"/>
        <v>785714.28571428568</v>
      </c>
      <c r="AJ35" s="10">
        <f t="shared" si="19"/>
        <v>110000</v>
      </c>
      <c r="AK35" s="10">
        <f t="shared" si="20"/>
        <v>692081100000</v>
      </c>
      <c r="AL35" s="10">
        <f t="shared" si="21"/>
        <v>4500.6000000000004</v>
      </c>
      <c r="AM35" s="12"/>
      <c r="AN35" s="12"/>
      <c r="AO35" s="12"/>
      <c r="AP35" s="12"/>
      <c r="AQ35" s="12"/>
      <c r="AR35" s="10"/>
      <c r="BC35" s="8">
        <v>33</v>
      </c>
      <c r="BD35" s="1">
        <v>3</v>
      </c>
      <c r="BE35" s="1">
        <v>2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1</v>
      </c>
      <c r="BL35" s="1">
        <v>3</v>
      </c>
      <c r="BM35" s="1">
        <v>1</v>
      </c>
      <c r="BN35" s="1">
        <v>3</v>
      </c>
      <c r="BO35" s="1">
        <v>3</v>
      </c>
      <c r="BP35" s="1">
        <v>3</v>
      </c>
    </row>
    <row r="36" spans="1:68">
      <c r="A36" s="8">
        <v>34</v>
      </c>
      <c r="B36" s="1">
        <v>1</v>
      </c>
      <c r="C36" s="1">
        <v>3</v>
      </c>
      <c r="D36" s="1">
        <v>1</v>
      </c>
      <c r="E36" s="1">
        <v>2</v>
      </c>
      <c r="F36" s="1">
        <v>3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3</v>
      </c>
      <c r="M36" s="1">
        <v>1</v>
      </c>
      <c r="N36" s="1">
        <v>3</v>
      </c>
      <c r="O36" s="7"/>
      <c r="P36" s="7"/>
      <c r="Q36" s="8">
        <v>34</v>
      </c>
      <c r="R36" s="2">
        <f t="shared" si="13"/>
        <v>1800</v>
      </c>
      <c r="S36" s="2">
        <f t="shared" si="1"/>
        <v>2200</v>
      </c>
      <c r="T36" s="2">
        <f t="shared" si="2"/>
        <v>18000</v>
      </c>
      <c r="U36" s="2">
        <f t="shared" si="3"/>
        <v>200000</v>
      </c>
      <c r="V36" s="2">
        <f t="shared" si="4"/>
        <v>2200</v>
      </c>
      <c r="W36" s="2">
        <f t="shared" si="5"/>
        <v>20000</v>
      </c>
      <c r="X36" s="2">
        <f t="shared" si="6"/>
        <v>220000.00000000003</v>
      </c>
      <c r="Y36" s="2">
        <f t="shared" si="7"/>
        <v>4500</v>
      </c>
      <c r="Z36" s="2">
        <f t="shared" si="8"/>
        <v>50</v>
      </c>
      <c r="AA36" s="2">
        <f t="shared" si="9"/>
        <v>500</v>
      </c>
      <c r="AB36" s="2">
        <f t="shared" si="10"/>
        <v>750</v>
      </c>
      <c r="AC36" s="2">
        <f t="shared" si="11"/>
        <v>5000</v>
      </c>
      <c r="AD36" s="2">
        <f t="shared" si="0"/>
        <v>37.5</v>
      </c>
      <c r="AE36" s="13">
        <f t="shared" si="14"/>
        <v>674.62615988453751</v>
      </c>
      <c r="AF36" s="10">
        <f t="shared" si="15"/>
        <v>0.55000000000000004</v>
      </c>
      <c r="AG36" s="10">
        <f t="shared" si="16"/>
        <v>50.101280000000003</v>
      </c>
      <c r="AH36" s="10">
        <f t="shared" si="17"/>
        <v>112200.00000000001</v>
      </c>
      <c r="AI36" s="10">
        <f t="shared" si="18"/>
        <v>742500</v>
      </c>
      <c r="AJ36" s="10">
        <f t="shared" si="19"/>
        <v>130000.00000000001</v>
      </c>
      <c r="AK36" s="10">
        <f t="shared" si="20"/>
        <v>833100900000.00012</v>
      </c>
      <c r="AL36" s="10">
        <f t="shared" si="21"/>
        <v>4500.6000000000004</v>
      </c>
      <c r="AM36" s="12"/>
      <c r="AN36" s="12"/>
      <c r="AO36" s="12"/>
      <c r="AP36" s="12"/>
      <c r="AQ36" s="12"/>
      <c r="AR36" s="10"/>
      <c r="BC36" s="8">
        <v>34</v>
      </c>
      <c r="BD36" s="1">
        <v>1</v>
      </c>
      <c r="BE36" s="1">
        <v>3</v>
      </c>
      <c r="BF36" s="1">
        <v>1</v>
      </c>
      <c r="BG36" s="1">
        <v>2</v>
      </c>
      <c r="BH36" s="1">
        <v>3</v>
      </c>
      <c r="BI36" s="1">
        <v>2</v>
      </c>
      <c r="BJ36" s="1">
        <v>3</v>
      </c>
      <c r="BK36" s="1">
        <v>1</v>
      </c>
      <c r="BL36" s="1">
        <v>2</v>
      </c>
      <c r="BM36" s="1">
        <v>2</v>
      </c>
      <c r="BN36" s="1">
        <v>3</v>
      </c>
      <c r="BO36" s="1">
        <v>1</v>
      </c>
      <c r="BP36" s="1">
        <v>3</v>
      </c>
    </row>
    <row r="37" spans="1:68">
      <c r="A37" s="8">
        <v>35</v>
      </c>
      <c r="B37" s="1">
        <v>2</v>
      </c>
      <c r="C37" s="1">
        <v>1</v>
      </c>
      <c r="D37" s="1">
        <v>2</v>
      </c>
      <c r="E37" s="1">
        <v>3</v>
      </c>
      <c r="F37" s="1">
        <v>1</v>
      </c>
      <c r="G37" s="1">
        <v>3</v>
      </c>
      <c r="H37" s="1">
        <v>1</v>
      </c>
      <c r="I37" s="1">
        <v>2</v>
      </c>
      <c r="J37" s="1">
        <v>3</v>
      </c>
      <c r="K37" s="1">
        <v>3</v>
      </c>
      <c r="L37" s="1">
        <v>1</v>
      </c>
      <c r="M37" s="1">
        <v>2</v>
      </c>
      <c r="N37" s="1">
        <v>3</v>
      </c>
      <c r="O37" s="7"/>
      <c r="P37" s="7"/>
      <c r="Q37" s="8">
        <v>35</v>
      </c>
      <c r="R37" s="2">
        <f t="shared" si="13"/>
        <v>2000</v>
      </c>
      <c r="S37" s="2">
        <f t="shared" si="1"/>
        <v>1800</v>
      </c>
      <c r="T37" s="2">
        <f t="shared" si="2"/>
        <v>20000</v>
      </c>
      <c r="U37" s="2">
        <f t="shared" si="3"/>
        <v>220000.00000000003</v>
      </c>
      <c r="V37" s="2">
        <f t="shared" si="4"/>
        <v>1800</v>
      </c>
      <c r="W37" s="2">
        <f t="shared" si="5"/>
        <v>22000</v>
      </c>
      <c r="X37" s="2">
        <f t="shared" si="6"/>
        <v>180000</v>
      </c>
      <c r="Y37" s="2">
        <f t="shared" si="7"/>
        <v>5000</v>
      </c>
      <c r="Z37" s="2">
        <f t="shared" si="8"/>
        <v>55.000000000000007</v>
      </c>
      <c r="AA37" s="2">
        <f t="shared" si="9"/>
        <v>550</v>
      </c>
      <c r="AB37" s="2">
        <f t="shared" si="10"/>
        <v>250</v>
      </c>
      <c r="AC37" s="2">
        <f t="shared" si="11"/>
        <v>10000</v>
      </c>
      <c r="AD37" s="2">
        <f t="shared" si="0"/>
        <v>37.5</v>
      </c>
      <c r="AE37" s="13">
        <f t="shared" si="14"/>
        <v>624.17898057724142</v>
      </c>
      <c r="AF37" s="10">
        <f t="shared" si="15"/>
        <v>0.47368421052631576</v>
      </c>
      <c r="AG37" s="10">
        <f t="shared" si="16"/>
        <v>55.055859649122816</v>
      </c>
      <c r="AH37" s="10">
        <f t="shared" si="17"/>
        <v>91800</v>
      </c>
      <c r="AI37" s="10">
        <f t="shared" si="18"/>
        <v>236842.10526315789</v>
      </c>
      <c r="AJ37" s="10">
        <f t="shared" si="19"/>
        <v>112000</v>
      </c>
      <c r="AK37" s="10">
        <f t="shared" si="20"/>
        <v>266050600000</v>
      </c>
      <c r="AL37" s="10">
        <f t="shared" si="21"/>
        <v>5000.6000000000004</v>
      </c>
      <c r="AM37" s="12"/>
      <c r="AN37" s="12"/>
      <c r="AO37" s="12"/>
      <c r="AP37" s="12"/>
      <c r="AQ37" s="12"/>
      <c r="AR37" s="10"/>
      <c r="BC37" s="8">
        <v>35</v>
      </c>
      <c r="BD37" s="1">
        <v>2</v>
      </c>
      <c r="BE37" s="1">
        <v>1</v>
      </c>
      <c r="BF37" s="1">
        <v>2</v>
      </c>
      <c r="BG37" s="1">
        <v>3</v>
      </c>
      <c r="BH37" s="1">
        <v>1</v>
      </c>
      <c r="BI37" s="1">
        <v>3</v>
      </c>
      <c r="BJ37" s="1">
        <v>1</v>
      </c>
      <c r="BK37" s="1">
        <v>2</v>
      </c>
      <c r="BL37" s="1">
        <v>3</v>
      </c>
      <c r="BM37" s="1">
        <v>3</v>
      </c>
      <c r="BN37" s="1">
        <v>1</v>
      </c>
      <c r="BO37" s="1">
        <v>2</v>
      </c>
      <c r="BP37" s="1">
        <v>3</v>
      </c>
    </row>
    <row r="38" spans="1:68">
      <c r="A38" s="8">
        <v>36</v>
      </c>
      <c r="B38" s="1">
        <v>3</v>
      </c>
      <c r="C38" s="1">
        <v>2</v>
      </c>
      <c r="D38" s="1">
        <v>3</v>
      </c>
      <c r="E38" s="1">
        <v>1</v>
      </c>
      <c r="F38" s="1">
        <v>2</v>
      </c>
      <c r="G38" s="1">
        <v>1</v>
      </c>
      <c r="H38" s="1">
        <v>2</v>
      </c>
      <c r="I38" s="1">
        <v>3</v>
      </c>
      <c r="J38" s="1">
        <v>1</v>
      </c>
      <c r="K38" s="1">
        <v>1</v>
      </c>
      <c r="L38" s="1">
        <v>2</v>
      </c>
      <c r="M38" s="1">
        <v>3</v>
      </c>
      <c r="N38" s="1">
        <v>3</v>
      </c>
      <c r="O38" s="7"/>
      <c r="P38" s="7"/>
      <c r="Q38" s="8">
        <v>36</v>
      </c>
      <c r="R38" s="2">
        <f t="shared" si="13"/>
        <v>2200</v>
      </c>
      <c r="S38" s="2">
        <f t="shared" si="1"/>
        <v>2000</v>
      </c>
      <c r="T38" s="2">
        <f t="shared" si="2"/>
        <v>22000</v>
      </c>
      <c r="U38" s="2">
        <f t="shared" si="3"/>
        <v>180000</v>
      </c>
      <c r="V38" s="2">
        <f t="shared" si="4"/>
        <v>2000</v>
      </c>
      <c r="W38" s="2">
        <f t="shared" si="5"/>
        <v>18000</v>
      </c>
      <c r="X38" s="2">
        <f t="shared" si="6"/>
        <v>200000</v>
      </c>
      <c r="Y38" s="2">
        <f t="shared" si="7"/>
        <v>5500</v>
      </c>
      <c r="Z38" s="2">
        <f t="shared" si="8"/>
        <v>45</v>
      </c>
      <c r="AA38" s="2">
        <f t="shared" si="9"/>
        <v>450</v>
      </c>
      <c r="AB38" s="2">
        <f t="shared" si="10"/>
        <v>500</v>
      </c>
      <c r="AC38" s="2">
        <f t="shared" si="11"/>
        <v>15000</v>
      </c>
      <c r="AD38" s="2">
        <f t="shared" si="0"/>
        <v>37.5</v>
      </c>
      <c r="AE38" s="13">
        <f t="shared" si="14"/>
        <v>726.71394500513713</v>
      </c>
      <c r="AF38" s="10">
        <f t="shared" si="15"/>
        <v>0.47619047619047616</v>
      </c>
      <c r="AG38" s="10">
        <f t="shared" si="16"/>
        <v>45.040973544973546</v>
      </c>
      <c r="AH38" s="10">
        <f t="shared" si="17"/>
        <v>102000</v>
      </c>
      <c r="AI38" s="10">
        <f t="shared" si="18"/>
        <v>523809.52380952379</v>
      </c>
      <c r="AJ38" s="10">
        <f t="shared" si="19"/>
        <v>118000</v>
      </c>
      <c r="AK38" s="10">
        <f t="shared" si="20"/>
        <v>618246000000</v>
      </c>
      <c r="AL38" s="10">
        <f t="shared" si="21"/>
        <v>5500.6</v>
      </c>
      <c r="AM38" s="12"/>
      <c r="AN38" s="12"/>
      <c r="AO38" s="12"/>
      <c r="AP38" s="12"/>
      <c r="AQ38" s="12"/>
      <c r="AR38" s="10"/>
      <c r="BC38" s="8">
        <v>36</v>
      </c>
      <c r="BD38" s="1">
        <v>3</v>
      </c>
      <c r="BE38" s="1">
        <v>2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3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</row>
    <row r="39" spans="1:68">
      <c r="AD39" t="s">
        <v>43</v>
      </c>
      <c r="AE39" s="14">
        <f>AVERAGE(AE3:AE38)</f>
        <v>674.36573243729356</v>
      </c>
    </row>
    <row r="42" spans="1:68">
      <c r="AE42" s="16"/>
    </row>
  </sheetData>
  <mergeCells count="6">
    <mergeCell ref="AV19:AX19"/>
    <mergeCell ref="AV1:AX1"/>
    <mergeCell ref="AY1:BA2"/>
    <mergeCell ref="AV2:AX2"/>
    <mergeCell ref="AV18:AX18"/>
    <mergeCell ref="AY18:BA1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38</vt:i4>
      </vt:variant>
    </vt:vector>
  </HeadingPairs>
  <TitlesOfParts>
    <vt:vector size="38" baseType="lpstr">
      <vt:lpstr>チューニング</vt:lpstr>
      <vt:lpstr>η、S</vt:lpstr>
      <vt:lpstr>内側１</vt:lpstr>
      <vt:lpstr>2</vt:lpstr>
      <vt:lpstr>3</vt:lpstr>
      <vt:lpstr>４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2020-07-13T04:41:22Z</dcterms:created>
  <dcterms:modified xsi:type="dcterms:W3CDTF">2020-07-15T08:54:48Z</dcterms:modified>
</cp:coreProperties>
</file>