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60" windowHeight="113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117" i="1"/>
  <c r="H113"/>
  <c r="H117"/>
  <c r="H116"/>
  <c r="H114"/>
  <c r="I111"/>
  <c r="H110"/>
  <c r="F102"/>
  <c r="E109" s="1"/>
  <c r="E111" s="1"/>
  <c r="D102"/>
  <c r="E108"/>
  <c r="E102"/>
  <c r="G3"/>
  <c r="H3"/>
  <c r="G4"/>
  <c r="H4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H2"/>
  <c r="G2"/>
  <c r="E104"/>
  <c r="D104"/>
  <c r="P3"/>
  <c r="P2"/>
  <c r="M3"/>
  <c r="M2"/>
  <c r="D3"/>
  <c r="F3" s="1"/>
  <c r="E3"/>
  <c r="D4"/>
  <c r="E4"/>
  <c r="D5"/>
  <c r="F5" s="1"/>
  <c r="E5"/>
  <c r="D6"/>
  <c r="E6"/>
  <c r="D7"/>
  <c r="E7"/>
  <c r="D8"/>
  <c r="E8"/>
  <c r="D9"/>
  <c r="F9" s="1"/>
  <c r="E9"/>
  <c r="D10"/>
  <c r="E10"/>
  <c r="D11"/>
  <c r="F11" s="1"/>
  <c r="E11"/>
  <c r="D12"/>
  <c r="E12"/>
  <c r="D13"/>
  <c r="E13"/>
  <c r="D14"/>
  <c r="E14"/>
  <c r="D15"/>
  <c r="F15" s="1"/>
  <c r="E15"/>
  <c r="D16"/>
  <c r="F16" s="1"/>
  <c r="E16"/>
  <c r="D17"/>
  <c r="E17"/>
  <c r="D18"/>
  <c r="E18"/>
  <c r="D19"/>
  <c r="E19"/>
  <c r="D20"/>
  <c r="E20"/>
  <c r="D21"/>
  <c r="F21" s="1"/>
  <c r="E21"/>
  <c r="D22"/>
  <c r="E22"/>
  <c r="D23"/>
  <c r="E23"/>
  <c r="D24"/>
  <c r="E24"/>
  <c r="D25"/>
  <c r="E25"/>
  <c r="D26"/>
  <c r="E26"/>
  <c r="D27"/>
  <c r="F27" s="1"/>
  <c r="E27"/>
  <c r="D28"/>
  <c r="E28"/>
  <c r="D29"/>
  <c r="E29"/>
  <c r="D30"/>
  <c r="E30"/>
  <c r="D31"/>
  <c r="F31" s="1"/>
  <c r="E31"/>
  <c r="D32"/>
  <c r="F32" s="1"/>
  <c r="E32"/>
  <c r="D33"/>
  <c r="E33"/>
  <c r="D34"/>
  <c r="E34"/>
  <c r="D35"/>
  <c r="F35" s="1"/>
  <c r="E35"/>
  <c r="D36"/>
  <c r="E36"/>
  <c r="D37"/>
  <c r="E37"/>
  <c r="D38"/>
  <c r="E38"/>
  <c r="D39"/>
  <c r="E39"/>
  <c r="D40"/>
  <c r="E40"/>
  <c r="D41"/>
  <c r="E41"/>
  <c r="D42"/>
  <c r="E42"/>
  <c r="D43"/>
  <c r="F43" s="1"/>
  <c r="E43"/>
  <c r="D44"/>
  <c r="E44"/>
  <c r="D45"/>
  <c r="E45"/>
  <c r="D46"/>
  <c r="E46"/>
  <c r="D47"/>
  <c r="F47" s="1"/>
  <c r="E47"/>
  <c r="D48"/>
  <c r="F48" s="1"/>
  <c r="E48"/>
  <c r="D49"/>
  <c r="E49"/>
  <c r="D50"/>
  <c r="E50"/>
  <c r="D51"/>
  <c r="E51"/>
  <c r="D52"/>
  <c r="E52"/>
  <c r="D53"/>
  <c r="F53" s="1"/>
  <c r="E53"/>
  <c r="D54"/>
  <c r="E54"/>
  <c r="D55"/>
  <c r="E55"/>
  <c r="D56"/>
  <c r="E56"/>
  <c r="D57"/>
  <c r="F57" s="1"/>
  <c r="E57"/>
  <c r="D58"/>
  <c r="E58"/>
  <c r="D59"/>
  <c r="E59"/>
  <c r="D60"/>
  <c r="E60"/>
  <c r="D61"/>
  <c r="F61" s="1"/>
  <c r="E61"/>
  <c r="D62"/>
  <c r="E62"/>
  <c r="D63"/>
  <c r="F63" s="1"/>
  <c r="E63"/>
  <c r="D64"/>
  <c r="F64" s="1"/>
  <c r="E64"/>
  <c r="D65"/>
  <c r="E65"/>
  <c r="D66"/>
  <c r="E66"/>
  <c r="D67"/>
  <c r="F67" s="1"/>
  <c r="E67"/>
  <c r="D68"/>
  <c r="E68"/>
  <c r="D69"/>
  <c r="E69"/>
  <c r="D70"/>
  <c r="E70"/>
  <c r="D71"/>
  <c r="E71"/>
  <c r="D72"/>
  <c r="E72"/>
  <c r="D73"/>
  <c r="E73"/>
  <c r="D74"/>
  <c r="E74"/>
  <c r="D75"/>
  <c r="F75" s="1"/>
  <c r="E75"/>
  <c r="D76"/>
  <c r="E76"/>
  <c r="D77"/>
  <c r="E77"/>
  <c r="D78"/>
  <c r="E78"/>
  <c r="D79"/>
  <c r="F79" s="1"/>
  <c r="E79"/>
  <c r="D80"/>
  <c r="F80" s="1"/>
  <c r="E80"/>
  <c r="D81"/>
  <c r="E81"/>
  <c r="D82"/>
  <c r="E82"/>
  <c r="D83"/>
  <c r="F83" s="1"/>
  <c r="E83"/>
  <c r="D84"/>
  <c r="E84"/>
  <c r="D85"/>
  <c r="F85" s="1"/>
  <c r="E85"/>
  <c r="D86"/>
  <c r="E86"/>
  <c r="D87"/>
  <c r="E87"/>
  <c r="D88"/>
  <c r="E88"/>
  <c r="D89"/>
  <c r="F89" s="1"/>
  <c r="E89"/>
  <c r="D90"/>
  <c r="E90"/>
  <c r="D91"/>
  <c r="E91"/>
  <c r="D92"/>
  <c r="E92"/>
  <c r="D93"/>
  <c r="F93" s="1"/>
  <c r="E93"/>
  <c r="D94"/>
  <c r="E94"/>
  <c r="D95"/>
  <c r="E95"/>
  <c r="D96"/>
  <c r="F96" s="1"/>
  <c r="E96"/>
  <c r="D97"/>
  <c r="E97"/>
  <c r="D98"/>
  <c r="E98"/>
  <c r="D99"/>
  <c r="F99" s="1"/>
  <c r="E99"/>
  <c r="D100"/>
  <c r="E100"/>
  <c r="D101"/>
  <c r="E101"/>
  <c r="E2"/>
  <c r="D2"/>
  <c r="C102"/>
  <c r="B102"/>
  <c r="E113" l="1"/>
  <c r="E112"/>
  <c r="K1"/>
  <c r="I56" s="1"/>
  <c r="I47"/>
  <c r="I67"/>
  <c r="I17"/>
  <c r="I92"/>
  <c r="I70"/>
  <c r="I48"/>
  <c r="I22"/>
  <c r="I75"/>
  <c r="I51"/>
  <c r="I23"/>
  <c r="I24"/>
  <c r="I84"/>
  <c r="I64"/>
  <c r="I44"/>
  <c r="I26"/>
  <c r="I10"/>
  <c r="I43"/>
  <c r="I14"/>
  <c r="I81"/>
  <c r="F98"/>
  <c r="F2"/>
  <c r="F101"/>
  <c r="F91"/>
  <c r="F69"/>
  <c r="F59"/>
  <c r="F37"/>
  <c r="F94"/>
  <c r="F86"/>
  <c r="F82"/>
  <c r="F78"/>
  <c r="F74"/>
  <c r="F70"/>
  <c r="F66"/>
  <c r="F62"/>
  <c r="F58"/>
  <c r="F54"/>
  <c r="F50"/>
  <c r="F46"/>
  <c r="F42"/>
  <c r="F38"/>
  <c r="F34"/>
  <c r="F30"/>
  <c r="F26"/>
  <c r="F22"/>
  <c r="F18"/>
  <c r="F14"/>
  <c r="F10"/>
  <c r="F6"/>
  <c r="F100"/>
  <c r="F95"/>
  <c r="F84"/>
  <c r="F73"/>
  <c r="F68"/>
  <c r="F52"/>
  <c r="F41"/>
  <c r="F36"/>
  <c r="F25"/>
  <c r="F20"/>
  <c r="F4"/>
  <c r="F90"/>
  <c r="F88"/>
  <c r="F77"/>
  <c r="F72"/>
  <c r="F56"/>
  <c r="F51"/>
  <c r="F45"/>
  <c r="F40"/>
  <c r="F29"/>
  <c r="F24"/>
  <c r="F19"/>
  <c r="F13"/>
  <c r="F8"/>
  <c r="F97"/>
  <c r="F92"/>
  <c r="F87"/>
  <c r="F81"/>
  <c r="F76"/>
  <c r="F71"/>
  <c r="F65"/>
  <c r="F60"/>
  <c r="F55"/>
  <c r="F49"/>
  <c r="F44"/>
  <c r="F39"/>
  <c r="F33"/>
  <c r="F28"/>
  <c r="F23"/>
  <c r="F17"/>
  <c r="F12"/>
  <c r="F7"/>
  <c r="I73" l="1"/>
  <c r="I91"/>
  <c r="I33"/>
  <c r="I93"/>
  <c r="I8"/>
  <c r="I49"/>
  <c r="I32"/>
  <c r="I68"/>
  <c r="I88"/>
  <c r="I59"/>
  <c r="I28"/>
  <c r="I76"/>
  <c r="I25"/>
  <c r="I55"/>
  <c r="I99"/>
  <c r="I39"/>
  <c r="I72"/>
  <c r="I29"/>
  <c r="I78"/>
  <c r="I16"/>
  <c r="I34"/>
  <c r="I54"/>
  <c r="I74"/>
  <c r="I96"/>
  <c r="I9"/>
  <c r="I37"/>
  <c r="I94"/>
  <c r="I6"/>
  <c r="I36"/>
  <c r="I58"/>
  <c r="I82"/>
  <c r="I40"/>
  <c r="I31"/>
  <c r="I27"/>
  <c r="I63"/>
  <c r="I83"/>
  <c r="I13"/>
  <c r="I71"/>
  <c r="I101"/>
  <c r="H107"/>
  <c r="H108"/>
  <c r="H111" s="1"/>
  <c r="I21"/>
  <c r="I12"/>
  <c r="I50"/>
  <c r="I90"/>
  <c r="I30"/>
  <c r="I95"/>
  <c r="I52"/>
  <c r="I98"/>
  <c r="I89"/>
  <c r="I79"/>
  <c r="I65"/>
  <c r="I97"/>
  <c r="I61"/>
  <c r="I7"/>
  <c r="I35"/>
  <c r="I4"/>
  <c r="I20"/>
  <c r="I38"/>
  <c r="I60"/>
  <c r="I80"/>
  <c r="I100"/>
  <c r="I15"/>
  <c r="I45"/>
  <c r="I46"/>
  <c r="I18"/>
  <c r="I42"/>
  <c r="I66"/>
  <c r="I86"/>
  <c r="I3"/>
  <c r="I53"/>
  <c r="I41"/>
  <c r="I69"/>
  <c r="I87"/>
  <c r="I19"/>
  <c r="I77"/>
  <c r="I62"/>
  <c r="I5"/>
  <c r="I57"/>
  <c r="I85"/>
  <c r="I2"/>
  <c r="I102" s="1"/>
  <c r="I11"/>
</calcChain>
</file>

<file path=xl/sharedStrings.xml><?xml version="1.0" encoding="utf-8"?>
<sst xmlns="http://schemas.openxmlformats.org/spreadsheetml/2006/main" count="31" uniqueCount="28">
  <si>
    <t>平均</t>
    <rPh sb="0" eb="2">
      <t>ヘイキン</t>
    </rPh>
    <phoneticPr fontId="1"/>
  </si>
  <si>
    <t>x-xbar</t>
    <phoneticPr fontId="1"/>
  </si>
  <si>
    <t>y-ybar</t>
    <phoneticPr fontId="1"/>
  </si>
  <si>
    <t>(x-xbar)*(y-ybar)</t>
    <phoneticPr fontId="1"/>
  </si>
  <si>
    <t>u1</t>
    <phoneticPr fontId="1"/>
  </si>
  <si>
    <t>u2</t>
    <phoneticPr fontId="1"/>
  </si>
  <si>
    <t>No.</t>
    <phoneticPr fontId="1"/>
  </si>
  <si>
    <t>数学M</t>
    <rPh sb="0" eb="2">
      <t>スウガク</t>
    </rPh>
    <phoneticPr fontId="1"/>
  </si>
  <si>
    <t>理科S</t>
    <rPh sb="0" eb="2">
      <t>リカ</t>
    </rPh>
    <phoneticPr fontId="1"/>
  </si>
  <si>
    <t>Sｘｙ</t>
    <phoneticPr fontId="1"/>
  </si>
  <si>
    <t>r</t>
    <phoneticPr fontId="1"/>
  </si>
  <si>
    <t>Sx</t>
    <phoneticPr fontId="1"/>
  </si>
  <si>
    <t>Sｙ</t>
    <phoneticPr fontId="1"/>
  </si>
  <si>
    <t>D2</t>
    <phoneticPr fontId="1"/>
  </si>
  <si>
    <t>Vx</t>
    <phoneticPr fontId="1"/>
  </si>
  <si>
    <t>Vy</t>
    <phoneticPr fontId="1"/>
  </si>
  <si>
    <t>a</t>
    <phoneticPr fontId="1"/>
  </si>
  <si>
    <t>b</t>
    <phoneticPr fontId="1"/>
  </si>
  <si>
    <t>c</t>
    <phoneticPr fontId="1"/>
  </si>
  <si>
    <t>ルート</t>
    <phoneticPr fontId="1"/>
  </si>
  <si>
    <t>λ１</t>
    <phoneticPr fontId="1"/>
  </si>
  <si>
    <t>λ２</t>
  </si>
  <si>
    <t>Vx-λ１</t>
    <phoneticPr fontId="1"/>
  </si>
  <si>
    <t>Vy-λ1</t>
    <phoneticPr fontId="1"/>
  </si>
  <si>
    <t>Vx-λ2</t>
    <phoneticPr fontId="1"/>
  </si>
  <si>
    <t>Vy-λ2</t>
    <phoneticPr fontId="1"/>
  </si>
  <si>
    <t>a</t>
    <phoneticPr fontId="1"/>
  </si>
  <si>
    <t>b</t>
    <phoneticPr fontId="1"/>
  </si>
</sst>
</file>

<file path=xl/styles.xml><?xml version="1.0" encoding="utf-8"?>
<styleSheet xmlns="http://schemas.openxmlformats.org/spreadsheetml/2006/main">
  <numFmts count="3">
    <numFmt numFmtId="176" formatCode="0.0_ "/>
    <numFmt numFmtId="177" formatCode="0_ "/>
    <numFmt numFmtId="178" formatCode="0.0"/>
  </numFmts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2" fontId="0" fillId="0" borderId="0" xfId="0" applyNumberFormat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1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178" fontId="0" fillId="2" borderId="0" xfId="0" applyNumberFormat="1" applyFill="1">
      <alignment vertical="center"/>
    </xf>
    <xf numFmtId="2" fontId="0" fillId="3" borderId="1" xfId="0" applyNumberFormat="1" applyFill="1" applyBorder="1">
      <alignment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  <color rgb="FFFF00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4"/>
            <c:spPr>
              <a:solidFill>
                <a:srgbClr val="0000FF"/>
              </a:solidFill>
              <a:ln>
                <a:solidFill>
                  <a:srgbClr val="0000FF"/>
                </a:solidFill>
              </a:ln>
            </c:spPr>
          </c:marker>
          <c:dPt>
            <c:idx val="29"/>
            <c:marker>
              <c:spPr>
                <a:solidFill>
                  <a:srgbClr val="FF0000"/>
                </a:solidFill>
                <a:ln>
                  <a:solidFill>
                    <a:srgbClr val="FF0000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0-1C70-46E3-A85D-7D002666B211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>
                  <a:solidFill>
                    <a:srgbClr val="FF00FF"/>
                  </a:solidFill>
                </a:ln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1-1C70-46E3-A85D-7D002666B211}"/>
              </c:ext>
            </c:extLst>
          </c:dPt>
          <c:trendline>
            <c:spPr>
              <a:ln w="12700"/>
            </c:spPr>
            <c:trendlineType val="linear"/>
            <c:forward val="10"/>
            <c:backward val="10"/>
            <c:dispRSqr val="1"/>
            <c:dispEq val="1"/>
            <c:trendlineLbl>
              <c:layout>
                <c:manualLayout>
                  <c:x val="-0.40810731991834359"/>
                  <c:y val="-2.9787321727080485E-2"/>
                </c:manualLayout>
              </c:layout>
              <c:numFmt formatCode="General" sourceLinked="0"/>
            </c:trendlineLbl>
          </c:trendline>
          <c:xVal>
            <c:numRef>
              <c:f>Sheet1!$B$2:$B$101</c:f>
              <c:numCache>
                <c:formatCode>General</c:formatCode>
                <c:ptCount val="100"/>
                <c:pt idx="0">
                  <c:v>39</c:v>
                </c:pt>
                <c:pt idx="1">
                  <c:v>63</c:v>
                </c:pt>
                <c:pt idx="2">
                  <c:v>63</c:v>
                </c:pt>
                <c:pt idx="3">
                  <c:v>43</c:v>
                </c:pt>
                <c:pt idx="4">
                  <c:v>66</c:v>
                </c:pt>
                <c:pt idx="5">
                  <c:v>71</c:v>
                </c:pt>
                <c:pt idx="6">
                  <c:v>55</c:v>
                </c:pt>
                <c:pt idx="7">
                  <c:v>48</c:v>
                </c:pt>
                <c:pt idx="8">
                  <c:v>54</c:v>
                </c:pt>
                <c:pt idx="9">
                  <c:v>43</c:v>
                </c:pt>
                <c:pt idx="10">
                  <c:v>30</c:v>
                </c:pt>
                <c:pt idx="11">
                  <c:v>47</c:v>
                </c:pt>
                <c:pt idx="12">
                  <c:v>86</c:v>
                </c:pt>
                <c:pt idx="13">
                  <c:v>51</c:v>
                </c:pt>
                <c:pt idx="14">
                  <c:v>47</c:v>
                </c:pt>
                <c:pt idx="15">
                  <c:v>50</c:v>
                </c:pt>
                <c:pt idx="16">
                  <c:v>50</c:v>
                </c:pt>
                <c:pt idx="17">
                  <c:v>37</c:v>
                </c:pt>
                <c:pt idx="18">
                  <c:v>47</c:v>
                </c:pt>
                <c:pt idx="19">
                  <c:v>43</c:v>
                </c:pt>
                <c:pt idx="20">
                  <c:v>75</c:v>
                </c:pt>
                <c:pt idx="21">
                  <c:v>47</c:v>
                </c:pt>
                <c:pt idx="22">
                  <c:v>45</c:v>
                </c:pt>
                <c:pt idx="23">
                  <c:v>41</c:v>
                </c:pt>
                <c:pt idx="24">
                  <c:v>52</c:v>
                </c:pt>
                <c:pt idx="25">
                  <c:v>36</c:v>
                </c:pt>
                <c:pt idx="26">
                  <c:v>33</c:v>
                </c:pt>
                <c:pt idx="27">
                  <c:v>57</c:v>
                </c:pt>
                <c:pt idx="28">
                  <c:v>63</c:v>
                </c:pt>
                <c:pt idx="29">
                  <c:v>50</c:v>
                </c:pt>
                <c:pt idx="30">
                  <c:v>44</c:v>
                </c:pt>
                <c:pt idx="31">
                  <c:v>58</c:v>
                </c:pt>
                <c:pt idx="32">
                  <c:v>42</c:v>
                </c:pt>
                <c:pt idx="33">
                  <c:v>39</c:v>
                </c:pt>
                <c:pt idx="34">
                  <c:v>24</c:v>
                </c:pt>
                <c:pt idx="35">
                  <c:v>37</c:v>
                </c:pt>
                <c:pt idx="36">
                  <c:v>51</c:v>
                </c:pt>
                <c:pt idx="37">
                  <c:v>49</c:v>
                </c:pt>
                <c:pt idx="38">
                  <c:v>57</c:v>
                </c:pt>
                <c:pt idx="39">
                  <c:v>65</c:v>
                </c:pt>
                <c:pt idx="40">
                  <c:v>62</c:v>
                </c:pt>
                <c:pt idx="41">
                  <c:v>49</c:v>
                </c:pt>
                <c:pt idx="42">
                  <c:v>28</c:v>
                </c:pt>
                <c:pt idx="43">
                  <c:v>57</c:v>
                </c:pt>
                <c:pt idx="44">
                  <c:v>65</c:v>
                </c:pt>
                <c:pt idx="45">
                  <c:v>45</c:v>
                </c:pt>
                <c:pt idx="46">
                  <c:v>42</c:v>
                </c:pt>
                <c:pt idx="47">
                  <c:v>59</c:v>
                </c:pt>
                <c:pt idx="48">
                  <c:v>43</c:v>
                </c:pt>
                <c:pt idx="49">
                  <c:v>52</c:v>
                </c:pt>
                <c:pt idx="50">
                  <c:v>38</c:v>
                </c:pt>
                <c:pt idx="51">
                  <c:v>58</c:v>
                </c:pt>
                <c:pt idx="52">
                  <c:v>57</c:v>
                </c:pt>
                <c:pt idx="53">
                  <c:v>40</c:v>
                </c:pt>
                <c:pt idx="54">
                  <c:v>47</c:v>
                </c:pt>
                <c:pt idx="55">
                  <c:v>72</c:v>
                </c:pt>
                <c:pt idx="56">
                  <c:v>65</c:v>
                </c:pt>
                <c:pt idx="57">
                  <c:v>57</c:v>
                </c:pt>
                <c:pt idx="58">
                  <c:v>35</c:v>
                </c:pt>
                <c:pt idx="59">
                  <c:v>36</c:v>
                </c:pt>
                <c:pt idx="60">
                  <c:v>40</c:v>
                </c:pt>
                <c:pt idx="61">
                  <c:v>44</c:v>
                </c:pt>
                <c:pt idx="62">
                  <c:v>62</c:v>
                </c:pt>
                <c:pt idx="63">
                  <c:v>50</c:v>
                </c:pt>
                <c:pt idx="64">
                  <c:v>80</c:v>
                </c:pt>
                <c:pt idx="65">
                  <c:v>30</c:v>
                </c:pt>
                <c:pt idx="66">
                  <c:v>47</c:v>
                </c:pt>
                <c:pt idx="67">
                  <c:v>58</c:v>
                </c:pt>
                <c:pt idx="68">
                  <c:v>55</c:v>
                </c:pt>
                <c:pt idx="69">
                  <c:v>53</c:v>
                </c:pt>
                <c:pt idx="70">
                  <c:v>34</c:v>
                </c:pt>
                <c:pt idx="71">
                  <c:v>52</c:v>
                </c:pt>
                <c:pt idx="72">
                  <c:v>35</c:v>
                </c:pt>
                <c:pt idx="73">
                  <c:v>32</c:v>
                </c:pt>
                <c:pt idx="74">
                  <c:v>58</c:v>
                </c:pt>
                <c:pt idx="75">
                  <c:v>51</c:v>
                </c:pt>
                <c:pt idx="76">
                  <c:v>55</c:v>
                </c:pt>
                <c:pt idx="77">
                  <c:v>57</c:v>
                </c:pt>
                <c:pt idx="78">
                  <c:v>70</c:v>
                </c:pt>
                <c:pt idx="79">
                  <c:v>62</c:v>
                </c:pt>
                <c:pt idx="80">
                  <c:v>48</c:v>
                </c:pt>
                <c:pt idx="81">
                  <c:v>42</c:v>
                </c:pt>
                <c:pt idx="82">
                  <c:v>40</c:v>
                </c:pt>
                <c:pt idx="83">
                  <c:v>44</c:v>
                </c:pt>
                <c:pt idx="84">
                  <c:v>43</c:v>
                </c:pt>
                <c:pt idx="85">
                  <c:v>47</c:v>
                </c:pt>
                <c:pt idx="86">
                  <c:v>58</c:v>
                </c:pt>
                <c:pt idx="87">
                  <c:v>46</c:v>
                </c:pt>
                <c:pt idx="88">
                  <c:v>53</c:v>
                </c:pt>
                <c:pt idx="89">
                  <c:v>48</c:v>
                </c:pt>
                <c:pt idx="90">
                  <c:v>51</c:v>
                </c:pt>
                <c:pt idx="91">
                  <c:v>62</c:v>
                </c:pt>
                <c:pt idx="92">
                  <c:v>41</c:v>
                </c:pt>
                <c:pt idx="93">
                  <c:v>43</c:v>
                </c:pt>
                <c:pt idx="94">
                  <c:v>28</c:v>
                </c:pt>
                <c:pt idx="95">
                  <c:v>57</c:v>
                </c:pt>
                <c:pt idx="96">
                  <c:v>53</c:v>
                </c:pt>
                <c:pt idx="97">
                  <c:v>65</c:v>
                </c:pt>
                <c:pt idx="98">
                  <c:v>48</c:v>
                </c:pt>
                <c:pt idx="99">
                  <c:v>53</c:v>
                </c:pt>
              </c:numCache>
            </c:numRef>
          </c:xVal>
          <c:yVal>
            <c:numRef>
              <c:f>Sheet1!$C$2:$C$101</c:f>
              <c:numCache>
                <c:formatCode>General</c:formatCode>
                <c:ptCount val="100"/>
                <c:pt idx="0">
                  <c:v>44</c:v>
                </c:pt>
                <c:pt idx="1">
                  <c:v>58</c:v>
                </c:pt>
                <c:pt idx="2">
                  <c:v>60</c:v>
                </c:pt>
                <c:pt idx="3">
                  <c:v>50</c:v>
                </c:pt>
                <c:pt idx="4">
                  <c:v>60</c:v>
                </c:pt>
                <c:pt idx="5">
                  <c:v>69</c:v>
                </c:pt>
                <c:pt idx="6">
                  <c:v>60</c:v>
                </c:pt>
                <c:pt idx="7">
                  <c:v>47</c:v>
                </c:pt>
                <c:pt idx="8">
                  <c:v>53</c:v>
                </c:pt>
                <c:pt idx="9">
                  <c:v>44</c:v>
                </c:pt>
                <c:pt idx="10">
                  <c:v>34</c:v>
                </c:pt>
                <c:pt idx="11">
                  <c:v>53</c:v>
                </c:pt>
                <c:pt idx="12">
                  <c:v>84</c:v>
                </c:pt>
                <c:pt idx="13">
                  <c:v>45</c:v>
                </c:pt>
                <c:pt idx="14">
                  <c:v>52</c:v>
                </c:pt>
                <c:pt idx="15">
                  <c:v>52</c:v>
                </c:pt>
                <c:pt idx="16">
                  <c:v>48</c:v>
                </c:pt>
                <c:pt idx="17">
                  <c:v>32</c:v>
                </c:pt>
                <c:pt idx="18">
                  <c:v>42</c:v>
                </c:pt>
                <c:pt idx="19">
                  <c:v>45</c:v>
                </c:pt>
                <c:pt idx="20">
                  <c:v>69</c:v>
                </c:pt>
                <c:pt idx="21">
                  <c:v>43</c:v>
                </c:pt>
                <c:pt idx="22">
                  <c:v>44</c:v>
                </c:pt>
                <c:pt idx="23">
                  <c:v>39</c:v>
                </c:pt>
                <c:pt idx="24">
                  <c:v>48</c:v>
                </c:pt>
                <c:pt idx="25">
                  <c:v>41</c:v>
                </c:pt>
                <c:pt idx="26">
                  <c:v>32</c:v>
                </c:pt>
                <c:pt idx="27">
                  <c:v>60</c:v>
                </c:pt>
                <c:pt idx="28">
                  <c:v>55</c:v>
                </c:pt>
                <c:pt idx="29">
                  <c:v>71</c:v>
                </c:pt>
                <c:pt idx="30">
                  <c:v>42</c:v>
                </c:pt>
                <c:pt idx="31">
                  <c:v>49</c:v>
                </c:pt>
                <c:pt idx="32">
                  <c:v>47</c:v>
                </c:pt>
                <c:pt idx="33">
                  <c:v>42</c:v>
                </c:pt>
                <c:pt idx="34">
                  <c:v>27</c:v>
                </c:pt>
                <c:pt idx="35">
                  <c:v>35</c:v>
                </c:pt>
                <c:pt idx="36">
                  <c:v>53</c:v>
                </c:pt>
                <c:pt idx="37">
                  <c:v>53</c:v>
                </c:pt>
                <c:pt idx="38">
                  <c:v>60</c:v>
                </c:pt>
                <c:pt idx="39">
                  <c:v>65</c:v>
                </c:pt>
                <c:pt idx="40">
                  <c:v>52</c:v>
                </c:pt>
                <c:pt idx="41">
                  <c:v>51</c:v>
                </c:pt>
                <c:pt idx="42">
                  <c:v>32</c:v>
                </c:pt>
                <c:pt idx="43">
                  <c:v>63</c:v>
                </c:pt>
                <c:pt idx="44">
                  <c:v>59</c:v>
                </c:pt>
                <c:pt idx="45">
                  <c:v>43</c:v>
                </c:pt>
                <c:pt idx="46">
                  <c:v>46</c:v>
                </c:pt>
                <c:pt idx="47">
                  <c:v>55</c:v>
                </c:pt>
                <c:pt idx="48">
                  <c:v>40</c:v>
                </c:pt>
                <c:pt idx="49">
                  <c:v>52</c:v>
                </c:pt>
                <c:pt idx="50">
                  <c:v>48</c:v>
                </c:pt>
                <c:pt idx="51">
                  <c:v>47</c:v>
                </c:pt>
                <c:pt idx="52">
                  <c:v>55</c:v>
                </c:pt>
                <c:pt idx="53">
                  <c:v>38</c:v>
                </c:pt>
                <c:pt idx="54">
                  <c:v>60</c:v>
                </c:pt>
                <c:pt idx="55">
                  <c:v>58</c:v>
                </c:pt>
                <c:pt idx="56">
                  <c:v>72</c:v>
                </c:pt>
                <c:pt idx="57">
                  <c:v>58</c:v>
                </c:pt>
                <c:pt idx="58">
                  <c:v>30</c:v>
                </c:pt>
                <c:pt idx="59">
                  <c:v>42</c:v>
                </c:pt>
                <c:pt idx="60">
                  <c:v>39</c:v>
                </c:pt>
                <c:pt idx="61">
                  <c:v>35</c:v>
                </c:pt>
                <c:pt idx="62">
                  <c:v>48</c:v>
                </c:pt>
                <c:pt idx="63">
                  <c:v>37</c:v>
                </c:pt>
                <c:pt idx="64">
                  <c:v>70</c:v>
                </c:pt>
                <c:pt idx="65">
                  <c:v>29</c:v>
                </c:pt>
                <c:pt idx="66">
                  <c:v>51</c:v>
                </c:pt>
                <c:pt idx="67">
                  <c:v>57</c:v>
                </c:pt>
                <c:pt idx="68">
                  <c:v>40</c:v>
                </c:pt>
                <c:pt idx="69">
                  <c:v>48</c:v>
                </c:pt>
                <c:pt idx="70">
                  <c:v>40</c:v>
                </c:pt>
                <c:pt idx="71">
                  <c:v>42</c:v>
                </c:pt>
                <c:pt idx="72">
                  <c:v>45</c:v>
                </c:pt>
                <c:pt idx="73">
                  <c:v>40</c:v>
                </c:pt>
                <c:pt idx="74">
                  <c:v>45</c:v>
                </c:pt>
                <c:pt idx="75">
                  <c:v>56</c:v>
                </c:pt>
                <c:pt idx="76">
                  <c:v>49</c:v>
                </c:pt>
                <c:pt idx="77">
                  <c:v>62</c:v>
                </c:pt>
                <c:pt idx="78">
                  <c:v>72</c:v>
                </c:pt>
                <c:pt idx="79">
                  <c:v>65</c:v>
                </c:pt>
                <c:pt idx="80">
                  <c:v>51</c:v>
                </c:pt>
                <c:pt idx="81">
                  <c:v>53</c:v>
                </c:pt>
                <c:pt idx="82">
                  <c:v>45</c:v>
                </c:pt>
                <c:pt idx="83">
                  <c:v>56</c:v>
                </c:pt>
                <c:pt idx="84">
                  <c:v>51</c:v>
                </c:pt>
                <c:pt idx="85">
                  <c:v>58</c:v>
                </c:pt>
                <c:pt idx="86">
                  <c:v>52</c:v>
                </c:pt>
                <c:pt idx="87">
                  <c:v>53</c:v>
                </c:pt>
                <c:pt idx="88">
                  <c:v>50</c:v>
                </c:pt>
                <c:pt idx="89">
                  <c:v>56</c:v>
                </c:pt>
                <c:pt idx="90">
                  <c:v>49</c:v>
                </c:pt>
                <c:pt idx="91">
                  <c:v>51</c:v>
                </c:pt>
                <c:pt idx="92">
                  <c:v>48</c:v>
                </c:pt>
                <c:pt idx="93">
                  <c:v>47</c:v>
                </c:pt>
                <c:pt idx="94">
                  <c:v>32</c:v>
                </c:pt>
                <c:pt idx="95">
                  <c:v>55</c:v>
                </c:pt>
                <c:pt idx="96">
                  <c:v>60</c:v>
                </c:pt>
                <c:pt idx="97">
                  <c:v>58</c:v>
                </c:pt>
                <c:pt idx="98">
                  <c:v>40</c:v>
                </c:pt>
                <c:pt idx="99">
                  <c:v>57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2-1C70-46E3-A85D-7D002666B211}"/>
            </c:ext>
          </c:extLst>
        </c:ser>
        <c:ser>
          <c:idx val="1"/>
          <c:order val="1"/>
          <c:spPr>
            <a:ln w="12700">
              <a:solidFill>
                <a:schemeClr val="tx1"/>
              </a:solidFill>
            </a:ln>
          </c:spPr>
          <c:dPt>
            <c:idx val="0"/>
            <c:marker>
              <c:symbol val="none"/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7-1C70-46E3-A85D-7D002666B211}"/>
              </c:ext>
            </c:extLst>
          </c:dPt>
          <c:dPt>
            <c:idx val="1"/>
            <c:marker>
              <c:symbol val="none"/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6-1C70-46E3-A85D-7D002666B211}"/>
              </c:ext>
            </c:extLst>
          </c:dPt>
          <c:xVal>
            <c:numRef>
              <c:f>Sheet1!$M$2:$M$3</c:f>
              <c:numCache>
                <c:formatCode>General</c:formatCode>
                <c:ptCount val="2"/>
                <c:pt idx="0">
                  <c:v>27.484000000000009</c:v>
                </c:pt>
                <c:pt idx="1">
                  <c:v>72.51400000000001</c:v>
                </c:pt>
              </c:numCache>
            </c:numRef>
          </c:xVal>
          <c:yVal>
            <c:numRef>
              <c:f>Sheet1!$N$2:$N$3</c:f>
              <c:numCache>
                <c:formatCode>General</c:formatCode>
                <c:ptCount val="2"/>
                <c:pt idx="0">
                  <c:v>80</c:v>
                </c:pt>
                <c:pt idx="1">
                  <c:v>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5-1C70-46E3-A85D-7D002666B211}"/>
            </c:ext>
          </c:extLst>
        </c:ser>
        <c:dLbls/>
        <c:axId val="142366592"/>
        <c:axId val="142385152"/>
      </c:scatterChart>
      <c:valAx>
        <c:axId val="142366592"/>
        <c:scaling>
          <c:orientation val="minMax"/>
          <c:max val="90"/>
          <c:min val="20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数学得点</a:t>
                </a:r>
              </a:p>
            </c:rich>
          </c:tx>
          <c:layout/>
        </c:title>
        <c:numFmt formatCode="General" sourceLinked="1"/>
        <c:tickLblPos val="nextTo"/>
        <c:crossAx val="142385152"/>
        <c:crosses val="autoZero"/>
        <c:crossBetween val="midCat"/>
      </c:valAx>
      <c:valAx>
        <c:axId val="142385152"/>
        <c:scaling>
          <c:orientation val="minMax"/>
          <c:min val="2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 altLang="en-US"/>
                  <a:t>理科得点</a:t>
                </a:r>
              </a:p>
            </c:rich>
          </c:tx>
          <c:layout/>
        </c:title>
        <c:numFmt formatCode="General" sourceLinked="1"/>
        <c:tickLblPos val="nextTo"/>
        <c:crossAx val="142366592"/>
        <c:crosses val="autoZero"/>
        <c:crossBetween val="midCat"/>
      </c:valAx>
    </c:plotArea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scatterChart>
        <c:scatterStyle val="lineMarker"/>
        <c:ser>
          <c:idx val="0"/>
          <c:order val="0"/>
          <c:tx>
            <c:strRef>
              <c:f>Sheet1!$E$1</c:f>
              <c:strCache>
                <c:ptCount val="1"/>
                <c:pt idx="0">
                  <c:v>y-ybar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4"/>
            <c:spPr>
              <a:solidFill>
                <a:srgbClr val="0000FF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29"/>
            <c:marker>
              <c:spPr>
                <a:solidFill>
                  <a:srgbClr val="FF0000"/>
                </a:solidFill>
                <a:ln w="9525">
                  <a:solidFill>
                    <a:srgbClr val="FF0000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3-796A-4DD3-B28B-A8C5525BE590}"/>
              </c:ext>
            </c:extLst>
          </c:dPt>
          <c:dPt>
            <c:idx val="39"/>
            <c:marker>
              <c:spPr>
                <a:solidFill>
                  <a:srgbClr val="FF00FF"/>
                </a:solidFill>
                <a:ln w="9525">
                  <a:solidFill>
                    <a:srgbClr val="FF00FF"/>
                  </a:solidFill>
                </a:ln>
                <a:effectLst/>
              </c:spPr>
            </c:marker>
            <c:extLst xmlns:c16r2="http://schemas.microsoft.com/office/drawing/2015/06/chart">
              <c:ext xmlns:c16="http://schemas.microsoft.com/office/drawing/2014/chart" uri="{C3380CC4-5D6E-409C-BE32-E72D297353CC}">
                <c16:uniqueId val="{00000004-796A-4DD3-B28B-A8C5525BE590}"/>
              </c:ext>
            </c:extLst>
          </c:dPt>
          <c:trendline>
            <c:spPr>
              <a:ln w="12700" cap="rnd">
                <a:solidFill>
                  <a:schemeClr val="tx1"/>
                </a:solidFill>
                <a:prstDash val="solid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8999828411279098"/>
                  <c:y val="-0.161444474613087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ja-JP"/>
                </a:p>
              </c:txPr>
            </c:trendlineLbl>
          </c:trendline>
          <c:xVal>
            <c:numRef>
              <c:f>Sheet1!$D$2:$D$101</c:f>
              <c:numCache>
                <c:formatCode>General</c:formatCode>
                <c:ptCount val="100"/>
                <c:pt idx="0">
                  <c:v>-11</c:v>
                </c:pt>
                <c:pt idx="1">
                  <c:v>13</c:v>
                </c:pt>
                <c:pt idx="2">
                  <c:v>13</c:v>
                </c:pt>
                <c:pt idx="3">
                  <c:v>-7</c:v>
                </c:pt>
                <c:pt idx="4">
                  <c:v>16</c:v>
                </c:pt>
                <c:pt idx="5">
                  <c:v>21</c:v>
                </c:pt>
                <c:pt idx="6">
                  <c:v>5</c:v>
                </c:pt>
                <c:pt idx="7">
                  <c:v>-2</c:v>
                </c:pt>
                <c:pt idx="8">
                  <c:v>4</c:v>
                </c:pt>
                <c:pt idx="9">
                  <c:v>-7</c:v>
                </c:pt>
                <c:pt idx="10">
                  <c:v>-20</c:v>
                </c:pt>
                <c:pt idx="11">
                  <c:v>-3</c:v>
                </c:pt>
                <c:pt idx="12">
                  <c:v>36</c:v>
                </c:pt>
                <c:pt idx="13">
                  <c:v>1</c:v>
                </c:pt>
                <c:pt idx="14">
                  <c:v>-3</c:v>
                </c:pt>
                <c:pt idx="15">
                  <c:v>0</c:v>
                </c:pt>
                <c:pt idx="16">
                  <c:v>0</c:v>
                </c:pt>
                <c:pt idx="17">
                  <c:v>-13</c:v>
                </c:pt>
                <c:pt idx="18">
                  <c:v>-3</c:v>
                </c:pt>
                <c:pt idx="19">
                  <c:v>-7</c:v>
                </c:pt>
                <c:pt idx="20">
                  <c:v>25</c:v>
                </c:pt>
                <c:pt idx="21">
                  <c:v>-3</c:v>
                </c:pt>
                <c:pt idx="22">
                  <c:v>-5</c:v>
                </c:pt>
                <c:pt idx="23">
                  <c:v>-9</c:v>
                </c:pt>
                <c:pt idx="24">
                  <c:v>2</c:v>
                </c:pt>
                <c:pt idx="25">
                  <c:v>-14</c:v>
                </c:pt>
                <c:pt idx="26">
                  <c:v>-17</c:v>
                </c:pt>
                <c:pt idx="27">
                  <c:v>7</c:v>
                </c:pt>
                <c:pt idx="28">
                  <c:v>13</c:v>
                </c:pt>
                <c:pt idx="29">
                  <c:v>0</c:v>
                </c:pt>
                <c:pt idx="30">
                  <c:v>-6</c:v>
                </c:pt>
                <c:pt idx="31">
                  <c:v>8</c:v>
                </c:pt>
                <c:pt idx="32">
                  <c:v>-8</c:v>
                </c:pt>
                <c:pt idx="33">
                  <c:v>-11</c:v>
                </c:pt>
                <c:pt idx="34">
                  <c:v>-26</c:v>
                </c:pt>
                <c:pt idx="35">
                  <c:v>-13</c:v>
                </c:pt>
                <c:pt idx="36">
                  <c:v>1</c:v>
                </c:pt>
                <c:pt idx="37">
                  <c:v>-1</c:v>
                </c:pt>
                <c:pt idx="38">
                  <c:v>7</c:v>
                </c:pt>
                <c:pt idx="39">
                  <c:v>15</c:v>
                </c:pt>
                <c:pt idx="40">
                  <c:v>12</c:v>
                </c:pt>
                <c:pt idx="41">
                  <c:v>-1</c:v>
                </c:pt>
                <c:pt idx="42">
                  <c:v>-22</c:v>
                </c:pt>
                <c:pt idx="43">
                  <c:v>7</c:v>
                </c:pt>
                <c:pt idx="44">
                  <c:v>15</c:v>
                </c:pt>
                <c:pt idx="45">
                  <c:v>-5</c:v>
                </c:pt>
                <c:pt idx="46">
                  <c:v>-8</c:v>
                </c:pt>
                <c:pt idx="47">
                  <c:v>9</c:v>
                </c:pt>
                <c:pt idx="48">
                  <c:v>-7</c:v>
                </c:pt>
                <c:pt idx="49">
                  <c:v>2</c:v>
                </c:pt>
                <c:pt idx="50">
                  <c:v>-12</c:v>
                </c:pt>
                <c:pt idx="51">
                  <c:v>8</c:v>
                </c:pt>
                <c:pt idx="52">
                  <c:v>7</c:v>
                </c:pt>
                <c:pt idx="53">
                  <c:v>-10</c:v>
                </c:pt>
                <c:pt idx="54">
                  <c:v>-3</c:v>
                </c:pt>
                <c:pt idx="55">
                  <c:v>22</c:v>
                </c:pt>
                <c:pt idx="56">
                  <c:v>15</c:v>
                </c:pt>
                <c:pt idx="57">
                  <c:v>7</c:v>
                </c:pt>
                <c:pt idx="58">
                  <c:v>-15</c:v>
                </c:pt>
                <c:pt idx="59">
                  <c:v>-14</c:v>
                </c:pt>
                <c:pt idx="60">
                  <c:v>-10</c:v>
                </c:pt>
                <c:pt idx="61">
                  <c:v>-6</c:v>
                </c:pt>
                <c:pt idx="62">
                  <c:v>12</c:v>
                </c:pt>
                <c:pt idx="63">
                  <c:v>0</c:v>
                </c:pt>
                <c:pt idx="64">
                  <c:v>30</c:v>
                </c:pt>
                <c:pt idx="65">
                  <c:v>-20</c:v>
                </c:pt>
                <c:pt idx="66">
                  <c:v>-3</c:v>
                </c:pt>
                <c:pt idx="67">
                  <c:v>8</c:v>
                </c:pt>
                <c:pt idx="68">
                  <c:v>5</c:v>
                </c:pt>
                <c:pt idx="69">
                  <c:v>3</c:v>
                </c:pt>
                <c:pt idx="70">
                  <c:v>-16</c:v>
                </c:pt>
                <c:pt idx="71">
                  <c:v>2</c:v>
                </c:pt>
                <c:pt idx="72">
                  <c:v>-15</c:v>
                </c:pt>
                <c:pt idx="73">
                  <c:v>-18</c:v>
                </c:pt>
                <c:pt idx="74">
                  <c:v>8</c:v>
                </c:pt>
                <c:pt idx="75">
                  <c:v>1</c:v>
                </c:pt>
                <c:pt idx="76">
                  <c:v>5</c:v>
                </c:pt>
                <c:pt idx="77">
                  <c:v>7</c:v>
                </c:pt>
                <c:pt idx="78">
                  <c:v>20</c:v>
                </c:pt>
                <c:pt idx="79">
                  <c:v>12</c:v>
                </c:pt>
                <c:pt idx="80">
                  <c:v>-2</c:v>
                </c:pt>
                <c:pt idx="81">
                  <c:v>-8</c:v>
                </c:pt>
                <c:pt idx="82">
                  <c:v>-10</c:v>
                </c:pt>
                <c:pt idx="83">
                  <c:v>-6</c:v>
                </c:pt>
                <c:pt idx="84">
                  <c:v>-7</c:v>
                </c:pt>
                <c:pt idx="85">
                  <c:v>-3</c:v>
                </c:pt>
                <c:pt idx="86">
                  <c:v>8</c:v>
                </c:pt>
                <c:pt idx="87">
                  <c:v>-4</c:v>
                </c:pt>
                <c:pt idx="88">
                  <c:v>3</c:v>
                </c:pt>
                <c:pt idx="89">
                  <c:v>-2</c:v>
                </c:pt>
                <c:pt idx="90">
                  <c:v>1</c:v>
                </c:pt>
                <c:pt idx="91">
                  <c:v>12</c:v>
                </c:pt>
                <c:pt idx="92">
                  <c:v>-9</c:v>
                </c:pt>
                <c:pt idx="93">
                  <c:v>-7</c:v>
                </c:pt>
                <c:pt idx="94">
                  <c:v>-22</c:v>
                </c:pt>
                <c:pt idx="95">
                  <c:v>7</c:v>
                </c:pt>
                <c:pt idx="96">
                  <c:v>3</c:v>
                </c:pt>
                <c:pt idx="97">
                  <c:v>15</c:v>
                </c:pt>
                <c:pt idx="98">
                  <c:v>-2</c:v>
                </c:pt>
                <c:pt idx="99">
                  <c:v>3</c:v>
                </c:pt>
              </c:numCache>
            </c:numRef>
          </c:xVal>
          <c:yVal>
            <c:numRef>
              <c:f>Sheet1!$E$2:$E$101</c:f>
              <c:numCache>
                <c:formatCode>General</c:formatCode>
                <c:ptCount val="100"/>
                <c:pt idx="0">
                  <c:v>-6</c:v>
                </c:pt>
                <c:pt idx="1">
                  <c:v>8</c:v>
                </c:pt>
                <c:pt idx="2">
                  <c:v>10</c:v>
                </c:pt>
                <c:pt idx="3">
                  <c:v>0</c:v>
                </c:pt>
                <c:pt idx="4">
                  <c:v>10</c:v>
                </c:pt>
                <c:pt idx="5">
                  <c:v>19</c:v>
                </c:pt>
                <c:pt idx="6">
                  <c:v>10</c:v>
                </c:pt>
                <c:pt idx="7">
                  <c:v>-3</c:v>
                </c:pt>
                <c:pt idx="8">
                  <c:v>3</c:v>
                </c:pt>
                <c:pt idx="9">
                  <c:v>-6</c:v>
                </c:pt>
                <c:pt idx="10">
                  <c:v>-16</c:v>
                </c:pt>
                <c:pt idx="11">
                  <c:v>3</c:v>
                </c:pt>
                <c:pt idx="12">
                  <c:v>34</c:v>
                </c:pt>
                <c:pt idx="13">
                  <c:v>-5</c:v>
                </c:pt>
                <c:pt idx="14">
                  <c:v>2</c:v>
                </c:pt>
                <c:pt idx="15">
                  <c:v>2</c:v>
                </c:pt>
                <c:pt idx="16">
                  <c:v>-2</c:v>
                </c:pt>
                <c:pt idx="17">
                  <c:v>-18</c:v>
                </c:pt>
                <c:pt idx="18">
                  <c:v>-8</c:v>
                </c:pt>
                <c:pt idx="19">
                  <c:v>-5</c:v>
                </c:pt>
                <c:pt idx="20">
                  <c:v>19</c:v>
                </c:pt>
                <c:pt idx="21">
                  <c:v>-7</c:v>
                </c:pt>
                <c:pt idx="22">
                  <c:v>-6</c:v>
                </c:pt>
                <c:pt idx="23">
                  <c:v>-11</c:v>
                </c:pt>
                <c:pt idx="24">
                  <c:v>-2</c:v>
                </c:pt>
                <c:pt idx="25">
                  <c:v>-9</c:v>
                </c:pt>
                <c:pt idx="26">
                  <c:v>-18</c:v>
                </c:pt>
                <c:pt idx="27">
                  <c:v>10</c:v>
                </c:pt>
                <c:pt idx="28">
                  <c:v>5</c:v>
                </c:pt>
                <c:pt idx="29">
                  <c:v>21</c:v>
                </c:pt>
                <c:pt idx="30">
                  <c:v>-8</c:v>
                </c:pt>
                <c:pt idx="31">
                  <c:v>-1</c:v>
                </c:pt>
                <c:pt idx="32">
                  <c:v>-3</c:v>
                </c:pt>
                <c:pt idx="33">
                  <c:v>-8</c:v>
                </c:pt>
                <c:pt idx="34">
                  <c:v>-23</c:v>
                </c:pt>
                <c:pt idx="35">
                  <c:v>-15</c:v>
                </c:pt>
                <c:pt idx="36">
                  <c:v>3</c:v>
                </c:pt>
                <c:pt idx="37">
                  <c:v>3</c:v>
                </c:pt>
                <c:pt idx="38">
                  <c:v>10</c:v>
                </c:pt>
                <c:pt idx="39">
                  <c:v>15</c:v>
                </c:pt>
                <c:pt idx="40">
                  <c:v>2</c:v>
                </c:pt>
                <c:pt idx="41">
                  <c:v>1</c:v>
                </c:pt>
                <c:pt idx="42">
                  <c:v>-18</c:v>
                </c:pt>
                <c:pt idx="43">
                  <c:v>13</c:v>
                </c:pt>
                <c:pt idx="44">
                  <c:v>9</c:v>
                </c:pt>
                <c:pt idx="45">
                  <c:v>-7</c:v>
                </c:pt>
                <c:pt idx="46">
                  <c:v>-4</c:v>
                </c:pt>
                <c:pt idx="47">
                  <c:v>5</c:v>
                </c:pt>
                <c:pt idx="48">
                  <c:v>-10</c:v>
                </c:pt>
                <c:pt idx="49">
                  <c:v>2</c:v>
                </c:pt>
                <c:pt idx="50">
                  <c:v>-2</c:v>
                </c:pt>
                <c:pt idx="51">
                  <c:v>-3</c:v>
                </c:pt>
                <c:pt idx="52">
                  <c:v>5</c:v>
                </c:pt>
                <c:pt idx="53">
                  <c:v>-12</c:v>
                </c:pt>
                <c:pt idx="54">
                  <c:v>10</c:v>
                </c:pt>
                <c:pt idx="55">
                  <c:v>8</c:v>
                </c:pt>
                <c:pt idx="56">
                  <c:v>22</c:v>
                </c:pt>
                <c:pt idx="57">
                  <c:v>8</c:v>
                </c:pt>
                <c:pt idx="58">
                  <c:v>-20</c:v>
                </c:pt>
                <c:pt idx="59">
                  <c:v>-8</c:v>
                </c:pt>
                <c:pt idx="60">
                  <c:v>-11</c:v>
                </c:pt>
                <c:pt idx="61">
                  <c:v>-15</c:v>
                </c:pt>
                <c:pt idx="62">
                  <c:v>-2</c:v>
                </c:pt>
                <c:pt idx="63">
                  <c:v>-13</c:v>
                </c:pt>
                <c:pt idx="64">
                  <c:v>20</c:v>
                </c:pt>
                <c:pt idx="65">
                  <c:v>-21</c:v>
                </c:pt>
                <c:pt idx="66">
                  <c:v>1</c:v>
                </c:pt>
                <c:pt idx="67">
                  <c:v>7</c:v>
                </c:pt>
                <c:pt idx="68">
                  <c:v>-10</c:v>
                </c:pt>
                <c:pt idx="69">
                  <c:v>-2</c:v>
                </c:pt>
                <c:pt idx="70">
                  <c:v>-10</c:v>
                </c:pt>
                <c:pt idx="71">
                  <c:v>-8</c:v>
                </c:pt>
                <c:pt idx="72">
                  <c:v>-5</c:v>
                </c:pt>
                <c:pt idx="73">
                  <c:v>-10</c:v>
                </c:pt>
                <c:pt idx="74">
                  <c:v>-5</c:v>
                </c:pt>
                <c:pt idx="75">
                  <c:v>6</c:v>
                </c:pt>
                <c:pt idx="76">
                  <c:v>-1</c:v>
                </c:pt>
                <c:pt idx="77">
                  <c:v>12</c:v>
                </c:pt>
                <c:pt idx="78">
                  <c:v>22</c:v>
                </c:pt>
                <c:pt idx="79">
                  <c:v>15</c:v>
                </c:pt>
                <c:pt idx="80">
                  <c:v>1</c:v>
                </c:pt>
                <c:pt idx="81">
                  <c:v>3</c:v>
                </c:pt>
                <c:pt idx="82">
                  <c:v>-5</c:v>
                </c:pt>
                <c:pt idx="83">
                  <c:v>6</c:v>
                </c:pt>
                <c:pt idx="84">
                  <c:v>1</c:v>
                </c:pt>
                <c:pt idx="85">
                  <c:v>8</c:v>
                </c:pt>
                <c:pt idx="86">
                  <c:v>2</c:v>
                </c:pt>
                <c:pt idx="87">
                  <c:v>3</c:v>
                </c:pt>
                <c:pt idx="88">
                  <c:v>0</c:v>
                </c:pt>
                <c:pt idx="89">
                  <c:v>6</c:v>
                </c:pt>
                <c:pt idx="90">
                  <c:v>-1</c:v>
                </c:pt>
                <c:pt idx="91">
                  <c:v>1</c:v>
                </c:pt>
                <c:pt idx="92">
                  <c:v>-2</c:v>
                </c:pt>
                <c:pt idx="93">
                  <c:v>-3</c:v>
                </c:pt>
                <c:pt idx="94">
                  <c:v>-18</c:v>
                </c:pt>
                <c:pt idx="95">
                  <c:v>5</c:v>
                </c:pt>
                <c:pt idx="96">
                  <c:v>10</c:v>
                </c:pt>
                <c:pt idx="97">
                  <c:v>8</c:v>
                </c:pt>
                <c:pt idx="98">
                  <c:v>-10</c:v>
                </c:pt>
                <c:pt idx="99">
                  <c:v>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796A-4DD3-B28B-A8C5525BE590}"/>
            </c:ext>
          </c:extLst>
        </c:ser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none"/>
          </c:marker>
          <c:dPt>
            <c:idx val="1"/>
            <c:spPr>
              <a:ln w="12700" cap="rnd">
                <a:solidFill>
                  <a:schemeClr val="tx1"/>
                </a:solidFill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96A-4DD3-B28B-A8C5525BE590}"/>
              </c:ext>
            </c:extLst>
          </c:dPt>
          <c:xVal>
            <c:numRef>
              <c:f>Sheet1!$P$2:$P$3</c:f>
              <c:numCache>
                <c:formatCode>General</c:formatCode>
                <c:ptCount val="2"/>
                <c:pt idx="0">
                  <c:v>-18.762499999999999</c:v>
                </c:pt>
                <c:pt idx="1">
                  <c:v>15.009999999999998</c:v>
                </c:pt>
              </c:numCache>
            </c:numRef>
          </c:xVal>
          <c:yVal>
            <c:numRef>
              <c:f>Sheet1!$Q$2:$Q$3</c:f>
              <c:numCache>
                <c:formatCode>General</c:formatCode>
                <c:ptCount val="2"/>
                <c:pt idx="0">
                  <c:v>25</c:v>
                </c:pt>
                <c:pt idx="1">
                  <c:v>-20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1-796A-4DD3-B28B-A8C5525BE590}"/>
            </c:ext>
          </c:extLst>
        </c:ser>
        <c:dLbls/>
        <c:axId val="142841728"/>
        <c:axId val="142843264"/>
      </c:scatterChart>
      <c:valAx>
        <c:axId val="142841728"/>
        <c:scaling>
          <c:orientation val="minMax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843264"/>
        <c:crosses val="autoZero"/>
        <c:crossBetween val="midCat"/>
      </c:valAx>
      <c:valAx>
        <c:axId val="14284326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42841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249555</xdr:colOff>
      <xdr:row>3</xdr:row>
      <xdr:rowOff>104774</xdr:rowOff>
    </xdr:from>
    <xdr:to>
      <xdr:col>16</xdr:col>
      <xdr:colOff>657225</xdr:colOff>
      <xdr:row>26</xdr:row>
      <xdr:rowOff>66675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257175</xdr:colOff>
      <xdr:row>3</xdr:row>
      <xdr:rowOff>57150</xdr:rowOff>
    </xdr:from>
    <xdr:to>
      <xdr:col>23</xdr:col>
      <xdr:colOff>76200</xdr:colOff>
      <xdr:row>25</xdr:row>
      <xdr:rowOff>152400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7"/>
  <sheetViews>
    <sheetView tabSelected="1" workbookViewId="0">
      <selection activeCell="N112" sqref="N112"/>
    </sheetView>
  </sheetViews>
  <sheetFormatPr defaultRowHeight="13.2"/>
  <cols>
    <col min="1" max="1" width="8.88671875" style="3"/>
    <col min="5" max="5" width="13.88671875" bestFit="1" customWidth="1"/>
    <col min="6" max="6" width="16.44140625" bestFit="1" customWidth="1"/>
    <col min="7" max="7" width="9" customWidth="1"/>
    <col min="8" max="8" width="13.88671875" bestFit="1" customWidth="1"/>
    <col min="9" max="9" width="9.88671875" bestFit="1" customWidth="1"/>
    <col min="10" max="10" width="2.109375" bestFit="1" customWidth="1"/>
    <col min="12" max="12" width="3.44140625" bestFit="1" customWidth="1"/>
    <col min="13" max="13" width="7.44140625" bestFit="1" customWidth="1"/>
  </cols>
  <sheetData>
    <row r="1" spans="1:17">
      <c r="A1" s="3" t="s">
        <v>6</v>
      </c>
      <c r="B1" t="s">
        <v>7</v>
      </c>
      <c r="C1" t="s">
        <v>8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13</v>
      </c>
      <c r="J1" t="s">
        <v>10</v>
      </c>
      <c r="K1">
        <f>$F$102/SQRT($D$102)/SQRT($E$102)</f>
        <v>8.2043537730098672E-3</v>
      </c>
    </row>
    <row r="2" spans="1:17">
      <c r="A2" s="3">
        <v>1</v>
      </c>
      <c r="B2">
        <v>39</v>
      </c>
      <c r="C2">
        <v>44</v>
      </c>
      <c r="D2">
        <f>(B2-50)</f>
        <v>-11</v>
      </c>
      <c r="E2">
        <f>(C2-50)</f>
        <v>-6</v>
      </c>
      <c r="F2">
        <f>D2*E2</f>
        <v>66</v>
      </c>
      <c r="G2">
        <f>D2*10/SQRT($D$102)</f>
        <v>-0.95189051465731256</v>
      </c>
      <c r="H2">
        <f>E2*10/SQRT($E$102)</f>
        <v>-0.56760592061471526</v>
      </c>
      <c r="I2">
        <f>(G2^2+H2^2-2*$K$1*G2*H2)/(1-$K$1^2)/2</f>
        <v>0.60974425764663454</v>
      </c>
      <c r="M2">
        <f>-0.7505*80-12.476+100</f>
        <v>27.484000000000009</v>
      </c>
      <c r="N2">
        <v>80</v>
      </c>
      <c r="P2">
        <f>Q2*-0.7505</f>
        <v>-18.762499999999999</v>
      </c>
      <c r="Q2">
        <v>25</v>
      </c>
    </row>
    <row r="3" spans="1:17">
      <c r="A3" s="3">
        <v>2</v>
      </c>
      <c r="B3">
        <v>63</v>
      </c>
      <c r="C3">
        <v>58</v>
      </c>
      <c r="D3">
        <f t="shared" ref="D3:D66" si="0">(B3-50)</f>
        <v>13</v>
      </c>
      <c r="E3">
        <f t="shared" ref="E3:E66" si="1">(C3-50)</f>
        <v>8</v>
      </c>
      <c r="F3">
        <f t="shared" ref="F3:F66" si="2">D3*E3</f>
        <v>104</v>
      </c>
      <c r="G3">
        <f t="shared" ref="G3:G66" si="3">D3*10/SQRT($D$102)</f>
        <v>1.1249615173222784</v>
      </c>
      <c r="H3">
        <f t="shared" ref="H3:H66" si="4">E3*10/SQRT($E$102)</f>
        <v>0.75680789415295369</v>
      </c>
      <c r="I3">
        <f t="shared" ref="I3:I66" si="5">(G3^2+H3^2-2*$K$1*G3*H3)/(1-$K$1^2)/2</f>
        <v>0.91222468447275151</v>
      </c>
      <c r="M3">
        <f>-0.7505*20-12.476+100</f>
        <v>72.51400000000001</v>
      </c>
      <c r="N3">
        <v>20</v>
      </c>
      <c r="P3">
        <f>Q3*-0.7505</f>
        <v>15.009999999999998</v>
      </c>
      <c r="Q3">
        <v>-20</v>
      </c>
    </row>
    <row r="4" spans="1:17">
      <c r="A4" s="3">
        <v>3</v>
      </c>
      <c r="B4">
        <v>63</v>
      </c>
      <c r="C4">
        <v>60</v>
      </c>
      <c r="D4">
        <f t="shared" si="0"/>
        <v>13</v>
      </c>
      <c r="E4">
        <f t="shared" si="1"/>
        <v>10</v>
      </c>
      <c r="F4">
        <f t="shared" si="2"/>
        <v>130</v>
      </c>
      <c r="G4">
        <f t="shared" si="3"/>
        <v>1.1249615173222784</v>
      </c>
      <c r="H4">
        <f t="shared" si="4"/>
        <v>0.94600986769119211</v>
      </c>
      <c r="I4">
        <f t="shared" si="5"/>
        <v>1.0715773961083708</v>
      </c>
    </row>
    <row r="5" spans="1:17">
      <c r="A5" s="3">
        <v>4</v>
      </c>
      <c r="B5">
        <v>43</v>
      </c>
      <c r="C5">
        <v>50</v>
      </c>
      <c r="D5">
        <f t="shared" si="0"/>
        <v>-7</v>
      </c>
      <c r="E5">
        <f t="shared" si="1"/>
        <v>0</v>
      </c>
      <c r="F5">
        <f t="shared" si="2"/>
        <v>0</v>
      </c>
      <c r="G5">
        <f t="shared" si="3"/>
        <v>-0.60574850932738078</v>
      </c>
      <c r="H5">
        <f t="shared" si="4"/>
        <v>0</v>
      </c>
      <c r="I5">
        <f t="shared" si="5"/>
        <v>0.18347797843959224</v>
      </c>
    </row>
    <row r="6" spans="1:17">
      <c r="A6" s="3">
        <v>5</v>
      </c>
      <c r="B6">
        <v>66</v>
      </c>
      <c r="C6">
        <v>60</v>
      </c>
      <c r="D6">
        <f t="shared" si="0"/>
        <v>16</v>
      </c>
      <c r="E6">
        <f t="shared" si="1"/>
        <v>10</v>
      </c>
      <c r="F6">
        <f t="shared" si="2"/>
        <v>160</v>
      </c>
      <c r="G6">
        <f t="shared" si="3"/>
        <v>1.3845680213197273</v>
      </c>
      <c r="H6">
        <f t="shared" si="4"/>
        <v>0.94600986769119211</v>
      </c>
      <c r="I6">
        <f t="shared" si="5"/>
        <v>1.395329373593194</v>
      </c>
    </row>
    <row r="7" spans="1:17">
      <c r="A7" s="3">
        <v>6</v>
      </c>
      <c r="B7">
        <v>71</v>
      </c>
      <c r="C7">
        <v>69</v>
      </c>
      <c r="D7">
        <f t="shared" si="0"/>
        <v>21</v>
      </c>
      <c r="E7">
        <f t="shared" si="1"/>
        <v>19</v>
      </c>
      <c r="F7">
        <f t="shared" si="2"/>
        <v>399</v>
      </c>
      <c r="G7">
        <f t="shared" si="3"/>
        <v>1.8172455279821422</v>
      </c>
      <c r="H7">
        <f t="shared" si="4"/>
        <v>1.7974187486132651</v>
      </c>
      <c r="I7">
        <f t="shared" si="5"/>
        <v>3.2399675195851643</v>
      </c>
    </row>
    <row r="8" spans="1:17">
      <c r="A8" s="3">
        <v>7</v>
      </c>
      <c r="B8">
        <v>55</v>
      </c>
      <c r="C8">
        <v>60</v>
      </c>
      <c r="D8">
        <f t="shared" si="0"/>
        <v>5</v>
      </c>
      <c r="E8">
        <f t="shared" si="1"/>
        <v>10</v>
      </c>
      <c r="F8">
        <f t="shared" si="2"/>
        <v>50</v>
      </c>
      <c r="G8">
        <f t="shared" si="3"/>
        <v>0.43267750666241483</v>
      </c>
      <c r="H8">
        <f t="shared" si="4"/>
        <v>0.94600986769119211</v>
      </c>
      <c r="I8">
        <f t="shared" si="5"/>
        <v>0.5377502609655247</v>
      </c>
    </row>
    <row r="9" spans="1:17">
      <c r="A9" s="3">
        <v>8</v>
      </c>
      <c r="B9">
        <v>48</v>
      </c>
      <c r="C9">
        <v>47</v>
      </c>
      <c r="D9">
        <f t="shared" si="0"/>
        <v>-2</v>
      </c>
      <c r="E9">
        <f t="shared" si="1"/>
        <v>-3</v>
      </c>
      <c r="F9">
        <f t="shared" si="2"/>
        <v>6</v>
      </c>
      <c r="G9">
        <f t="shared" si="3"/>
        <v>-0.17307100266496592</v>
      </c>
      <c r="H9">
        <f t="shared" si="4"/>
        <v>-0.28380296030735763</v>
      </c>
      <c r="I9">
        <f t="shared" si="5"/>
        <v>5.4849556158221249E-2</v>
      </c>
    </row>
    <row r="10" spans="1:17">
      <c r="A10" s="3">
        <v>9</v>
      </c>
      <c r="B10">
        <v>54</v>
      </c>
      <c r="C10">
        <v>53</v>
      </c>
      <c r="D10">
        <f t="shared" si="0"/>
        <v>4</v>
      </c>
      <c r="E10">
        <f t="shared" si="1"/>
        <v>3</v>
      </c>
      <c r="F10">
        <f t="shared" si="2"/>
        <v>12</v>
      </c>
      <c r="G10">
        <f t="shared" si="3"/>
        <v>0.34614200532993183</v>
      </c>
      <c r="H10">
        <f t="shared" si="4"/>
        <v>0.28380296030735763</v>
      </c>
      <c r="I10">
        <f t="shared" si="5"/>
        <v>9.9379929541434917E-2</v>
      </c>
    </row>
    <row r="11" spans="1:17">
      <c r="A11" s="3">
        <v>10</v>
      </c>
      <c r="B11">
        <v>43</v>
      </c>
      <c r="C11">
        <v>44</v>
      </c>
      <c r="D11">
        <f t="shared" si="0"/>
        <v>-7</v>
      </c>
      <c r="E11">
        <f t="shared" si="1"/>
        <v>-6</v>
      </c>
      <c r="F11">
        <f t="shared" si="2"/>
        <v>42</v>
      </c>
      <c r="G11">
        <f t="shared" si="3"/>
        <v>-0.60574850932738078</v>
      </c>
      <c r="H11">
        <f t="shared" si="4"/>
        <v>-0.56760592061471526</v>
      </c>
      <c r="I11">
        <f t="shared" si="5"/>
        <v>0.34175599916377553</v>
      </c>
    </row>
    <row r="12" spans="1:17">
      <c r="A12" s="3">
        <v>11</v>
      </c>
      <c r="B12">
        <v>30</v>
      </c>
      <c r="C12">
        <v>34</v>
      </c>
      <c r="D12">
        <f t="shared" si="0"/>
        <v>-20</v>
      </c>
      <c r="E12">
        <f t="shared" si="1"/>
        <v>-16</v>
      </c>
      <c r="F12">
        <f t="shared" si="2"/>
        <v>320</v>
      </c>
      <c r="G12">
        <f t="shared" si="3"/>
        <v>-1.7307100266496593</v>
      </c>
      <c r="H12">
        <f t="shared" si="4"/>
        <v>-1.5136157883059074</v>
      </c>
      <c r="I12">
        <f t="shared" si="5"/>
        <v>2.6218790864345722</v>
      </c>
    </row>
    <row r="13" spans="1:17">
      <c r="A13" s="3">
        <v>12</v>
      </c>
      <c r="B13">
        <v>47</v>
      </c>
      <c r="C13">
        <v>53</v>
      </c>
      <c r="D13">
        <f t="shared" si="0"/>
        <v>-3</v>
      </c>
      <c r="E13">
        <f t="shared" si="1"/>
        <v>3</v>
      </c>
      <c r="F13">
        <f t="shared" si="2"/>
        <v>-9</v>
      </c>
      <c r="G13">
        <f t="shared" si="3"/>
        <v>-0.25960650399744889</v>
      </c>
      <c r="H13">
        <f t="shared" si="4"/>
        <v>0.28380296030735763</v>
      </c>
      <c r="I13">
        <f t="shared" si="5"/>
        <v>7.4579321585610078E-2</v>
      </c>
    </row>
    <row r="14" spans="1:17">
      <c r="A14" s="3">
        <v>13</v>
      </c>
      <c r="B14">
        <v>86</v>
      </c>
      <c r="C14">
        <v>84</v>
      </c>
      <c r="D14">
        <f t="shared" si="0"/>
        <v>36</v>
      </c>
      <c r="E14">
        <f t="shared" si="1"/>
        <v>34</v>
      </c>
      <c r="F14">
        <f t="shared" si="2"/>
        <v>1224</v>
      </c>
      <c r="G14">
        <f t="shared" si="3"/>
        <v>3.1152780479693867</v>
      </c>
      <c r="H14">
        <f t="shared" si="4"/>
        <v>3.2164335501500534</v>
      </c>
      <c r="I14" s="11">
        <f t="shared" si="5"/>
        <v>9.9436620505728381</v>
      </c>
    </row>
    <row r="15" spans="1:17">
      <c r="A15" s="3">
        <v>14</v>
      </c>
      <c r="B15">
        <v>51</v>
      </c>
      <c r="C15">
        <v>45</v>
      </c>
      <c r="D15">
        <f t="shared" si="0"/>
        <v>1</v>
      </c>
      <c r="E15">
        <f t="shared" si="1"/>
        <v>-5</v>
      </c>
      <c r="F15">
        <f t="shared" si="2"/>
        <v>-5</v>
      </c>
      <c r="G15">
        <f t="shared" si="3"/>
        <v>8.6535501332482959E-2</v>
      </c>
      <c r="H15">
        <f t="shared" si="4"/>
        <v>-0.47300493384559605</v>
      </c>
      <c r="I15">
        <f t="shared" si="5"/>
        <v>0.11595465359295087</v>
      </c>
    </row>
    <row r="16" spans="1:17">
      <c r="A16" s="3">
        <v>15</v>
      </c>
      <c r="B16">
        <v>47</v>
      </c>
      <c r="C16">
        <v>52</v>
      </c>
      <c r="D16">
        <f t="shared" si="0"/>
        <v>-3</v>
      </c>
      <c r="E16">
        <f t="shared" si="1"/>
        <v>2</v>
      </c>
      <c r="F16">
        <f t="shared" si="2"/>
        <v>-6</v>
      </c>
      <c r="G16">
        <f t="shared" si="3"/>
        <v>-0.25960650399744889</v>
      </c>
      <c r="H16">
        <f t="shared" si="4"/>
        <v>0.18920197353823842</v>
      </c>
      <c r="I16">
        <f t="shared" si="5"/>
        <v>5.2002944211007117E-2</v>
      </c>
    </row>
    <row r="17" spans="1:9">
      <c r="A17" s="3">
        <v>16</v>
      </c>
      <c r="B17">
        <v>50</v>
      </c>
      <c r="C17">
        <v>52</v>
      </c>
      <c r="D17">
        <f t="shared" si="0"/>
        <v>0</v>
      </c>
      <c r="E17">
        <f t="shared" si="1"/>
        <v>2</v>
      </c>
      <c r="F17">
        <f t="shared" si="2"/>
        <v>0</v>
      </c>
      <c r="G17">
        <f t="shared" si="3"/>
        <v>0</v>
      </c>
      <c r="H17">
        <f t="shared" si="4"/>
        <v>0.18920197353823842</v>
      </c>
      <c r="I17">
        <f t="shared" si="5"/>
        <v>1.7899898262966979E-2</v>
      </c>
    </row>
    <row r="18" spans="1:9">
      <c r="A18" s="3">
        <v>17</v>
      </c>
      <c r="B18">
        <v>50</v>
      </c>
      <c r="C18">
        <v>48</v>
      </c>
      <c r="D18">
        <f t="shared" si="0"/>
        <v>0</v>
      </c>
      <c r="E18">
        <f t="shared" si="1"/>
        <v>-2</v>
      </c>
      <c r="F18">
        <f t="shared" si="2"/>
        <v>0</v>
      </c>
      <c r="G18">
        <f t="shared" si="3"/>
        <v>0</v>
      </c>
      <c r="H18">
        <f t="shared" si="4"/>
        <v>-0.18920197353823842</v>
      </c>
      <c r="I18">
        <f t="shared" si="5"/>
        <v>1.7899898262966979E-2</v>
      </c>
    </row>
    <row r="19" spans="1:9">
      <c r="A19" s="3">
        <v>18</v>
      </c>
      <c r="B19">
        <v>37</v>
      </c>
      <c r="C19">
        <v>32</v>
      </c>
      <c r="D19">
        <f t="shared" si="0"/>
        <v>-13</v>
      </c>
      <c r="E19">
        <f t="shared" si="1"/>
        <v>-18</v>
      </c>
      <c r="F19">
        <f t="shared" si="2"/>
        <v>234</v>
      </c>
      <c r="G19">
        <f t="shared" si="3"/>
        <v>-1.1249615173222784</v>
      </c>
      <c r="H19">
        <f t="shared" si="4"/>
        <v>-1.7028177618441458</v>
      </c>
      <c r="I19">
        <f t="shared" si="5"/>
        <v>2.0669862079101873</v>
      </c>
    </row>
    <row r="20" spans="1:9">
      <c r="A20" s="3">
        <v>19</v>
      </c>
      <c r="B20">
        <v>47</v>
      </c>
      <c r="C20">
        <v>42</v>
      </c>
      <c r="D20">
        <f t="shared" si="0"/>
        <v>-3</v>
      </c>
      <c r="E20">
        <f t="shared" si="1"/>
        <v>-8</v>
      </c>
      <c r="F20">
        <f t="shared" si="2"/>
        <v>24</v>
      </c>
      <c r="G20">
        <f t="shared" si="3"/>
        <v>-0.25960650399744889</v>
      </c>
      <c r="H20">
        <f t="shared" si="4"/>
        <v>-0.75680789415295369</v>
      </c>
      <c r="I20">
        <f t="shared" si="5"/>
        <v>0.31848637269656932</v>
      </c>
    </row>
    <row r="21" spans="1:9">
      <c r="A21" s="3">
        <v>20</v>
      </c>
      <c r="B21">
        <v>43</v>
      </c>
      <c r="C21">
        <v>45</v>
      </c>
      <c r="D21">
        <f t="shared" si="0"/>
        <v>-7</v>
      </c>
      <c r="E21">
        <f t="shared" si="1"/>
        <v>-5</v>
      </c>
      <c r="F21">
        <f t="shared" si="2"/>
        <v>35</v>
      </c>
      <c r="G21">
        <f t="shared" si="3"/>
        <v>-0.60574850932738078</v>
      </c>
      <c r="H21">
        <f t="shared" si="4"/>
        <v>-0.47300493384559605</v>
      </c>
      <c r="I21">
        <f t="shared" si="5"/>
        <v>0.29300145621436963</v>
      </c>
    </row>
    <row r="22" spans="1:9">
      <c r="A22" s="3">
        <v>21</v>
      </c>
      <c r="B22">
        <v>75</v>
      </c>
      <c r="C22">
        <v>69</v>
      </c>
      <c r="D22">
        <f t="shared" si="0"/>
        <v>25</v>
      </c>
      <c r="E22">
        <f t="shared" si="1"/>
        <v>19</v>
      </c>
      <c r="F22">
        <f t="shared" si="2"/>
        <v>475</v>
      </c>
      <c r="G22">
        <f t="shared" si="3"/>
        <v>2.1633875333120742</v>
      </c>
      <c r="H22">
        <f t="shared" si="4"/>
        <v>1.7974187486132651</v>
      </c>
      <c r="I22">
        <f t="shared" si="5"/>
        <v>3.9238412690392108</v>
      </c>
    </row>
    <row r="23" spans="1:9">
      <c r="A23" s="3">
        <v>22</v>
      </c>
      <c r="B23">
        <v>47</v>
      </c>
      <c r="C23">
        <v>43</v>
      </c>
      <c r="D23">
        <f t="shared" si="0"/>
        <v>-3</v>
      </c>
      <c r="E23">
        <f t="shared" si="1"/>
        <v>-7</v>
      </c>
      <c r="F23">
        <f t="shared" si="2"/>
        <v>21</v>
      </c>
      <c r="G23">
        <f t="shared" si="3"/>
        <v>-0.25960650399744889</v>
      </c>
      <c r="H23">
        <f t="shared" si="4"/>
        <v>-0.66220690738383448</v>
      </c>
      <c r="I23">
        <f t="shared" si="5"/>
        <v>0.25156325875633739</v>
      </c>
    </row>
    <row r="24" spans="1:9">
      <c r="A24" s="3">
        <v>23</v>
      </c>
      <c r="B24">
        <v>45</v>
      </c>
      <c r="C24">
        <v>44</v>
      </c>
      <c r="D24">
        <f t="shared" si="0"/>
        <v>-5</v>
      </c>
      <c r="E24">
        <f t="shared" si="1"/>
        <v>-6</v>
      </c>
      <c r="F24">
        <f t="shared" si="2"/>
        <v>30</v>
      </c>
      <c r="G24">
        <f t="shared" si="3"/>
        <v>-0.43267750666241483</v>
      </c>
      <c r="H24">
        <f t="shared" si="4"/>
        <v>-0.56760592061471526</v>
      </c>
      <c r="I24">
        <f t="shared" si="5"/>
        <v>0.25269525239734814</v>
      </c>
    </row>
    <row r="25" spans="1:9">
      <c r="A25" s="3">
        <v>24</v>
      </c>
      <c r="B25">
        <v>41</v>
      </c>
      <c r="C25">
        <v>39</v>
      </c>
      <c r="D25">
        <f t="shared" si="0"/>
        <v>-9</v>
      </c>
      <c r="E25">
        <f t="shared" si="1"/>
        <v>-11</v>
      </c>
      <c r="F25">
        <f t="shared" si="2"/>
        <v>99</v>
      </c>
      <c r="G25">
        <f t="shared" si="3"/>
        <v>-0.77881951199234667</v>
      </c>
      <c r="H25">
        <f t="shared" si="4"/>
        <v>-1.0406108544603114</v>
      </c>
      <c r="I25">
        <f t="shared" si="5"/>
        <v>0.83812260414650563</v>
      </c>
    </row>
    <row r="26" spans="1:9">
      <c r="A26" s="3">
        <v>25</v>
      </c>
      <c r="B26">
        <v>52</v>
      </c>
      <c r="C26">
        <v>48</v>
      </c>
      <c r="D26">
        <f t="shared" si="0"/>
        <v>2</v>
      </c>
      <c r="E26">
        <f t="shared" si="1"/>
        <v>-2</v>
      </c>
      <c r="F26">
        <f t="shared" si="2"/>
        <v>-4</v>
      </c>
      <c r="G26">
        <f t="shared" si="3"/>
        <v>0.17307100266496592</v>
      </c>
      <c r="H26">
        <f t="shared" si="4"/>
        <v>-0.18920197353823842</v>
      </c>
      <c r="I26">
        <f t="shared" si="5"/>
        <v>3.3146365149160036E-2</v>
      </c>
    </row>
    <row r="27" spans="1:9">
      <c r="A27" s="3">
        <v>26</v>
      </c>
      <c r="B27">
        <v>36</v>
      </c>
      <c r="C27">
        <v>41</v>
      </c>
      <c r="D27">
        <f t="shared" si="0"/>
        <v>-14</v>
      </c>
      <c r="E27">
        <f t="shared" si="1"/>
        <v>-9</v>
      </c>
      <c r="F27">
        <f t="shared" si="2"/>
        <v>126</v>
      </c>
      <c r="G27">
        <f t="shared" si="3"/>
        <v>-1.2114970186547616</v>
      </c>
      <c r="H27">
        <f t="shared" si="4"/>
        <v>-0.8514088809220729</v>
      </c>
      <c r="I27">
        <f t="shared" si="5"/>
        <v>1.0879216626558916</v>
      </c>
    </row>
    <row r="28" spans="1:9">
      <c r="A28" s="3">
        <v>27</v>
      </c>
      <c r="B28">
        <v>33</v>
      </c>
      <c r="C28">
        <v>32</v>
      </c>
      <c r="D28">
        <f t="shared" si="0"/>
        <v>-17</v>
      </c>
      <c r="E28">
        <f t="shared" si="1"/>
        <v>-18</v>
      </c>
      <c r="F28">
        <f t="shared" si="2"/>
        <v>306</v>
      </c>
      <c r="G28">
        <f t="shared" si="3"/>
        <v>-1.4711035226522104</v>
      </c>
      <c r="H28">
        <f t="shared" si="4"/>
        <v>-1.7028177618441458</v>
      </c>
      <c r="I28">
        <f t="shared" si="5"/>
        <v>2.5114839235587474</v>
      </c>
    </row>
    <row r="29" spans="1:9">
      <c r="A29" s="3">
        <v>28</v>
      </c>
      <c r="B29">
        <v>57</v>
      </c>
      <c r="C29">
        <v>60</v>
      </c>
      <c r="D29">
        <f t="shared" si="0"/>
        <v>7</v>
      </c>
      <c r="E29">
        <f t="shared" si="1"/>
        <v>10</v>
      </c>
      <c r="F29">
        <f t="shared" si="2"/>
        <v>70</v>
      </c>
      <c r="G29">
        <f t="shared" si="3"/>
        <v>0.60574850932738078</v>
      </c>
      <c r="H29">
        <f t="shared" si="4"/>
        <v>0.94600986769119211</v>
      </c>
      <c r="I29">
        <f t="shared" si="5"/>
        <v>0.62627366227623427</v>
      </c>
    </row>
    <row r="30" spans="1:9">
      <c r="A30" s="3">
        <v>29</v>
      </c>
      <c r="B30">
        <v>63</v>
      </c>
      <c r="C30">
        <v>55</v>
      </c>
      <c r="D30">
        <f t="shared" si="0"/>
        <v>13</v>
      </c>
      <c r="E30">
        <f t="shared" si="1"/>
        <v>5</v>
      </c>
      <c r="F30">
        <f t="shared" si="2"/>
        <v>65</v>
      </c>
      <c r="G30">
        <f t="shared" si="3"/>
        <v>1.1249615173222784</v>
      </c>
      <c r="H30">
        <f t="shared" si="4"/>
        <v>0.47300493384559605</v>
      </c>
      <c r="I30">
        <f t="shared" si="5"/>
        <v>0.74032023550544879</v>
      </c>
    </row>
    <row r="31" spans="1:9">
      <c r="A31" s="3">
        <v>30</v>
      </c>
      <c r="B31" s="2">
        <v>50</v>
      </c>
      <c r="C31" s="2">
        <v>71</v>
      </c>
      <c r="D31" s="2">
        <f t="shared" si="0"/>
        <v>0</v>
      </c>
      <c r="E31" s="2">
        <f t="shared" si="1"/>
        <v>21</v>
      </c>
      <c r="F31" s="2">
        <f t="shared" si="2"/>
        <v>0</v>
      </c>
      <c r="G31">
        <f t="shared" si="3"/>
        <v>0</v>
      </c>
      <c r="H31">
        <f t="shared" si="4"/>
        <v>1.9866207221515035</v>
      </c>
      <c r="I31" s="12">
        <f t="shared" si="5"/>
        <v>1.9734637834921094</v>
      </c>
    </row>
    <row r="32" spans="1:9">
      <c r="A32" s="3">
        <v>31</v>
      </c>
      <c r="B32">
        <v>44</v>
      </c>
      <c r="C32">
        <v>42</v>
      </c>
      <c r="D32">
        <f t="shared" si="0"/>
        <v>-6</v>
      </c>
      <c r="E32">
        <f t="shared" si="1"/>
        <v>-8</v>
      </c>
      <c r="F32">
        <f t="shared" si="2"/>
        <v>48</v>
      </c>
      <c r="G32">
        <f t="shared" si="3"/>
        <v>-0.51921300799489778</v>
      </c>
      <c r="H32">
        <f t="shared" si="4"/>
        <v>-0.75680789415295369</v>
      </c>
      <c r="I32">
        <f t="shared" si="5"/>
        <v>0.41797444689817015</v>
      </c>
    </row>
    <row r="33" spans="1:9">
      <c r="A33" s="3">
        <v>32</v>
      </c>
      <c r="B33">
        <v>58</v>
      </c>
      <c r="C33">
        <v>49</v>
      </c>
      <c r="D33">
        <f t="shared" si="0"/>
        <v>8</v>
      </c>
      <c r="E33">
        <f t="shared" si="1"/>
        <v>-1</v>
      </c>
      <c r="F33">
        <f t="shared" si="2"/>
        <v>-8</v>
      </c>
      <c r="G33">
        <f t="shared" si="3"/>
        <v>0.69228401065986367</v>
      </c>
      <c r="H33">
        <f t="shared" si="4"/>
        <v>-9.4600986769119211E-2</v>
      </c>
      <c r="I33">
        <f t="shared" si="5"/>
        <v>0.24465702655480467</v>
      </c>
    </row>
    <row r="34" spans="1:9">
      <c r="A34" s="3">
        <v>33</v>
      </c>
      <c r="B34">
        <v>42</v>
      </c>
      <c r="C34">
        <v>47</v>
      </c>
      <c r="D34">
        <f t="shared" si="0"/>
        <v>-8</v>
      </c>
      <c r="E34">
        <f t="shared" si="1"/>
        <v>-3</v>
      </c>
      <c r="F34">
        <f t="shared" si="2"/>
        <v>24</v>
      </c>
      <c r="G34">
        <f t="shared" si="3"/>
        <v>-0.69228401065986367</v>
      </c>
      <c r="H34">
        <f t="shared" si="4"/>
        <v>-0.28380296030735763</v>
      </c>
      <c r="I34">
        <f t="shared" si="5"/>
        <v>0.27830744125786666</v>
      </c>
    </row>
    <row r="35" spans="1:9">
      <c r="A35" s="3">
        <v>34</v>
      </c>
      <c r="B35">
        <v>39</v>
      </c>
      <c r="C35">
        <v>42</v>
      </c>
      <c r="D35">
        <f t="shared" si="0"/>
        <v>-11</v>
      </c>
      <c r="E35">
        <f t="shared" si="1"/>
        <v>-8</v>
      </c>
      <c r="F35">
        <f t="shared" si="2"/>
        <v>88</v>
      </c>
      <c r="G35">
        <f t="shared" si="3"/>
        <v>-0.95189051465731256</v>
      </c>
      <c r="H35">
        <f t="shared" si="4"/>
        <v>-0.75680789415295369</v>
      </c>
      <c r="I35">
        <f t="shared" si="5"/>
        <v>0.73356584548417891</v>
      </c>
    </row>
    <row r="36" spans="1:9">
      <c r="A36" s="3">
        <v>35</v>
      </c>
      <c r="B36">
        <v>24</v>
      </c>
      <c r="C36">
        <v>27</v>
      </c>
      <c r="D36">
        <f t="shared" si="0"/>
        <v>-26</v>
      </c>
      <c r="E36">
        <f t="shared" si="1"/>
        <v>-23</v>
      </c>
      <c r="F36">
        <f t="shared" si="2"/>
        <v>598</v>
      </c>
      <c r="G36">
        <f t="shared" si="3"/>
        <v>-2.2499230346445569</v>
      </c>
      <c r="H36">
        <f t="shared" si="4"/>
        <v>-2.175822695689742</v>
      </c>
      <c r="I36">
        <f t="shared" si="5"/>
        <v>4.8583421852209181</v>
      </c>
    </row>
    <row r="37" spans="1:9">
      <c r="A37" s="3">
        <v>36</v>
      </c>
      <c r="B37">
        <v>37</v>
      </c>
      <c r="C37">
        <v>35</v>
      </c>
      <c r="D37">
        <f t="shared" si="0"/>
        <v>-13</v>
      </c>
      <c r="E37">
        <f t="shared" si="1"/>
        <v>-15</v>
      </c>
      <c r="F37">
        <f t="shared" si="2"/>
        <v>195</v>
      </c>
      <c r="G37">
        <f t="shared" si="3"/>
        <v>-1.1249615173222784</v>
      </c>
      <c r="H37">
        <f t="shared" si="4"/>
        <v>-1.4190148015367883</v>
      </c>
      <c r="I37">
        <f t="shared" si="5"/>
        <v>1.6265832849983803</v>
      </c>
    </row>
    <row r="38" spans="1:9">
      <c r="A38" s="3">
        <v>37</v>
      </c>
      <c r="B38">
        <v>51</v>
      </c>
      <c r="C38">
        <v>53</v>
      </c>
      <c r="D38">
        <f t="shared" si="0"/>
        <v>1</v>
      </c>
      <c r="E38">
        <f t="shared" si="1"/>
        <v>3</v>
      </c>
      <c r="F38">
        <f t="shared" si="2"/>
        <v>3</v>
      </c>
      <c r="G38">
        <f t="shared" si="3"/>
        <v>8.6535501332482959E-2</v>
      </c>
      <c r="H38">
        <f t="shared" si="4"/>
        <v>0.28380296030735763</v>
      </c>
      <c r="I38">
        <f t="shared" si="5"/>
        <v>4.3817715085364972E-2</v>
      </c>
    </row>
    <row r="39" spans="1:9">
      <c r="A39" s="3">
        <v>38</v>
      </c>
      <c r="B39">
        <v>49</v>
      </c>
      <c r="C39">
        <v>53</v>
      </c>
      <c r="D39">
        <f t="shared" si="0"/>
        <v>-1</v>
      </c>
      <c r="E39">
        <f t="shared" si="1"/>
        <v>3</v>
      </c>
      <c r="F39">
        <f t="shared" si="2"/>
        <v>-3</v>
      </c>
      <c r="G39">
        <f t="shared" si="3"/>
        <v>-8.6535501332482959E-2</v>
      </c>
      <c r="H39">
        <f t="shared" si="4"/>
        <v>0.28380296030735763</v>
      </c>
      <c r="I39">
        <f t="shared" si="5"/>
        <v>4.4220724177153468E-2</v>
      </c>
    </row>
    <row r="40" spans="1:9">
      <c r="A40" s="3">
        <v>39</v>
      </c>
      <c r="B40">
        <v>57</v>
      </c>
      <c r="C40">
        <v>60</v>
      </c>
      <c r="D40">
        <f t="shared" si="0"/>
        <v>7</v>
      </c>
      <c r="E40">
        <f t="shared" si="1"/>
        <v>10</v>
      </c>
      <c r="F40">
        <f t="shared" si="2"/>
        <v>70</v>
      </c>
      <c r="G40">
        <f t="shared" si="3"/>
        <v>0.60574850932738078</v>
      </c>
      <c r="H40">
        <f t="shared" si="4"/>
        <v>0.94600986769119211</v>
      </c>
      <c r="I40">
        <f t="shared" si="5"/>
        <v>0.62627366227623427</v>
      </c>
    </row>
    <row r="41" spans="1:9">
      <c r="A41" s="3">
        <v>40</v>
      </c>
      <c r="B41" s="2">
        <v>65</v>
      </c>
      <c r="C41" s="2">
        <v>65</v>
      </c>
      <c r="D41" s="2">
        <f t="shared" si="0"/>
        <v>15</v>
      </c>
      <c r="E41" s="2">
        <f t="shared" si="1"/>
        <v>15</v>
      </c>
      <c r="F41" s="2">
        <f t="shared" si="2"/>
        <v>225</v>
      </c>
      <c r="G41">
        <f t="shared" si="3"/>
        <v>1.2980325199872444</v>
      </c>
      <c r="H41">
        <f t="shared" si="4"/>
        <v>1.4190148015367883</v>
      </c>
      <c r="I41" s="2">
        <f t="shared" si="5"/>
        <v>1.8342573577561145</v>
      </c>
    </row>
    <row r="42" spans="1:9">
      <c r="A42" s="3">
        <v>41</v>
      </c>
      <c r="B42">
        <v>62</v>
      </c>
      <c r="C42">
        <v>52</v>
      </c>
      <c r="D42">
        <f t="shared" si="0"/>
        <v>12</v>
      </c>
      <c r="E42">
        <f t="shared" si="1"/>
        <v>2</v>
      </c>
      <c r="F42">
        <f t="shared" si="2"/>
        <v>24</v>
      </c>
      <c r="G42">
        <f t="shared" si="3"/>
        <v>1.0384260159897956</v>
      </c>
      <c r="H42">
        <f t="shared" si="4"/>
        <v>0.18920197353823842</v>
      </c>
      <c r="I42">
        <f t="shared" si="5"/>
        <v>0.55548845159583915</v>
      </c>
    </row>
    <row r="43" spans="1:9">
      <c r="A43" s="3">
        <v>42</v>
      </c>
      <c r="B43">
        <v>49</v>
      </c>
      <c r="C43">
        <v>51</v>
      </c>
      <c r="D43">
        <f t="shared" si="0"/>
        <v>-1</v>
      </c>
      <c r="E43">
        <f t="shared" si="1"/>
        <v>1</v>
      </c>
      <c r="F43">
        <f t="shared" si="2"/>
        <v>-1</v>
      </c>
      <c r="G43">
        <f t="shared" si="3"/>
        <v>-8.6535501332482959E-2</v>
      </c>
      <c r="H43">
        <f t="shared" si="4"/>
        <v>9.4600986769119211E-2</v>
      </c>
      <c r="I43">
        <f t="shared" si="5"/>
        <v>8.2865912872900089E-3</v>
      </c>
    </row>
    <row r="44" spans="1:9">
      <c r="A44" s="3">
        <v>43</v>
      </c>
      <c r="B44">
        <v>28</v>
      </c>
      <c r="C44">
        <v>32</v>
      </c>
      <c r="D44">
        <f t="shared" si="0"/>
        <v>-22</v>
      </c>
      <c r="E44">
        <f t="shared" si="1"/>
        <v>-18</v>
      </c>
      <c r="F44">
        <f t="shared" si="2"/>
        <v>396</v>
      </c>
      <c r="G44">
        <f t="shared" si="3"/>
        <v>-1.9037810293146251</v>
      </c>
      <c r="H44">
        <f t="shared" si="4"/>
        <v>-1.7028177618441458</v>
      </c>
      <c r="I44">
        <f t="shared" si="5"/>
        <v>3.235606252400705</v>
      </c>
    </row>
    <row r="45" spans="1:9">
      <c r="A45" s="3">
        <v>44</v>
      </c>
      <c r="B45">
        <v>57</v>
      </c>
      <c r="C45">
        <v>63</v>
      </c>
      <c r="D45">
        <f t="shared" si="0"/>
        <v>7</v>
      </c>
      <c r="E45">
        <f t="shared" si="1"/>
        <v>13</v>
      </c>
      <c r="F45">
        <f t="shared" si="2"/>
        <v>91</v>
      </c>
      <c r="G45">
        <f t="shared" si="3"/>
        <v>0.60574850932738078</v>
      </c>
      <c r="H45">
        <f t="shared" si="4"/>
        <v>1.2298128279985499</v>
      </c>
      <c r="I45">
        <f t="shared" si="5"/>
        <v>0.93363637549115486</v>
      </c>
    </row>
    <row r="46" spans="1:9">
      <c r="A46" s="3">
        <v>45</v>
      </c>
      <c r="B46">
        <v>65</v>
      </c>
      <c r="C46">
        <v>59</v>
      </c>
      <c r="D46">
        <f t="shared" si="0"/>
        <v>15</v>
      </c>
      <c r="E46">
        <f t="shared" si="1"/>
        <v>9</v>
      </c>
      <c r="F46">
        <f t="shared" si="2"/>
        <v>135</v>
      </c>
      <c r="G46">
        <f t="shared" si="3"/>
        <v>1.2980325199872444</v>
      </c>
      <c r="H46">
        <f t="shared" si="4"/>
        <v>0.8514088809220729</v>
      </c>
      <c r="I46">
        <f t="shared" si="5"/>
        <v>1.1959061566661306</v>
      </c>
    </row>
    <row r="47" spans="1:9">
      <c r="A47" s="3">
        <v>46</v>
      </c>
      <c r="B47">
        <v>45</v>
      </c>
      <c r="C47">
        <v>43</v>
      </c>
      <c r="D47">
        <f t="shared" si="0"/>
        <v>-5</v>
      </c>
      <c r="E47">
        <f t="shared" si="1"/>
        <v>-7</v>
      </c>
      <c r="F47">
        <f t="shared" si="2"/>
        <v>35</v>
      </c>
      <c r="G47">
        <f t="shared" si="3"/>
        <v>-0.43267750666241483</v>
      </c>
      <c r="H47">
        <f t="shared" si="4"/>
        <v>-0.66220690738383448</v>
      </c>
      <c r="I47">
        <f t="shared" si="5"/>
        <v>0.3105340808421671</v>
      </c>
    </row>
    <row r="48" spans="1:9">
      <c r="A48" s="3">
        <v>47</v>
      </c>
      <c r="B48">
        <v>42</v>
      </c>
      <c r="C48">
        <v>46</v>
      </c>
      <c r="D48">
        <f t="shared" si="0"/>
        <v>-8</v>
      </c>
      <c r="E48">
        <f t="shared" si="1"/>
        <v>-4</v>
      </c>
      <c r="F48">
        <f t="shared" si="2"/>
        <v>32</v>
      </c>
      <c r="G48">
        <f t="shared" si="3"/>
        <v>-0.69228401065986367</v>
      </c>
      <c r="H48">
        <f t="shared" si="4"/>
        <v>-0.37840394707647684</v>
      </c>
      <c r="I48">
        <f t="shared" si="5"/>
        <v>0.30909491776234083</v>
      </c>
    </row>
    <row r="49" spans="1:9">
      <c r="A49" s="3">
        <v>48</v>
      </c>
      <c r="B49">
        <v>59</v>
      </c>
      <c r="C49">
        <v>55</v>
      </c>
      <c r="D49">
        <f t="shared" si="0"/>
        <v>9</v>
      </c>
      <c r="E49">
        <f t="shared" si="1"/>
        <v>5</v>
      </c>
      <c r="F49">
        <f t="shared" si="2"/>
        <v>45</v>
      </c>
      <c r="G49">
        <f t="shared" si="3"/>
        <v>0.77881951199234667</v>
      </c>
      <c r="H49">
        <f t="shared" si="4"/>
        <v>0.47300493384559605</v>
      </c>
      <c r="I49">
        <f t="shared" si="5"/>
        <v>0.41215212766139453</v>
      </c>
    </row>
    <row r="50" spans="1:9">
      <c r="A50" s="3">
        <v>49</v>
      </c>
      <c r="B50">
        <v>43</v>
      </c>
      <c r="C50">
        <v>40</v>
      </c>
      <c r="D50">
        <f t="shared" si="0"/>
        <v>-7</v>
      </c>
      <c r="E50">
        <f t="shared" si="1"/>
        <v>-10</v>
      </c>
      <c r="F50">
        <f t="shared" si="2"/>
        <v>70</v>
      </c>
      <c r="G50">
        <f t="shared" si="3"/>
        <v>-0.60574850932738078</v>
      </c>
      <c r="H50">
        <f t="shared" si="4"/>
        <v>-0.94600986769119211</v>
      </c>
      <c r="I50">
        <f t="shared" si="5"/>
        <v>0.62627366227623427</v>
      </c>
    </row>
    <row r="51" spans="1:9">
      <c r="A51" s="3">
        <v>50</v>
      </c>
      <c r="B51">
        <v>52</v>
      </c>
      <c r="C51">
        <v>52</v>
      </c>
      <c r="D51">
        <f t="shared" si="0"/>
        <v>2</v>
      </c>
      <c r="E51">
        <f t="shared" si="1"/>
        <v>2</v>
      </c>
      <c r="F51">
        <f t="shared" si="2"/>
        <v>4</v>
      </c>
      <c r="G51">
        <f t="shared" si="3"/>
        <v>0.17307100266496592</v>
      </c>
      <c r="H51">
        <f t="shared" si="4"/>
        <v>0.18920197353823842</v>
      </c>
      <c r="I51">
        <f t="shared" si="5"/>
        <v>3.2609019693442029E-2</v>
      </c>
    </row>
    <row r="52" spans="1:9">
      <c r="A52" s="3">
        <v>51</v>
      </c>
      <c r="B52">
        <v>38</v>
      </c>
      <c r="C52">
        <v>48</v>
      </c>
      <c r="D52">
        <f t="shared" si="0"/>
        <v>-12</v>
      </c>
      <c r="E52">
        <f t="shared" si="1"/>
        <v>-2</v>
      </c>
      <c r="F52">
        <f t="shared" si="2"/>
        <v>24</v>
      </c>
      <c r="G52">
        <f t="shared" si="3"/>
        <v>-1.0384260159897956</v>
      </c>
      <c r="H52">
        <f t="shared" si="4"/>
        <v>-0.18920197353823842</v>
      </c>
      <c r="I52">
        <f t="shared" si="5"/>
        <v>0.55548845159583915</v>
      </c>
    </row>
    <row r="53" spans="1:9">
      <c r="A53" s="3">
        <v>52</v>
      </c>
      <c r="B53">
        <v>58</v>
      </c>
      <c r="C53">
        <v>47</v>
      </c>
      <c r="D53">
        <f t="shared" si="0"/>
        <v>8</v>
      </c>
      <c r="E53">
        <f t="shared" si="1"/>
        <v>-3</v>
      </c>
      <c r="F53">
        <f t="shared" si="2"/>
        <v>-24</v>
      </c>
      <c r="G53">
        <f t="shared" si="3"/>
        <v>0.69228401065986367</v>
      </c>
      <c r="H53">
        <f t="shared" si="4"/>
        <v>-0.28380296030735763</v>
      </c>
      <c r="I53">
        <f t="shared" si="5"/>
        <v>0.28153151399217463</v>
      </c>
    </row>
    <row r="54" spans="1:9">
      <c r="A54" s="3">
        <v>53</v>
      </c>
      <c r="B54">
        <v>57</v>
      </c>
      <c r="C54">
        <v>55</v>
      </c>
      <c r="D54">
        <f t="shared" si="0"/>
        <v>7</v>
      </c>
      <c r="E54">
        <f t="shared" si="1"/>
        <v>5</v>
      </c>
      <c r="F54">
        <f t="shared" si="2"/>
        <v>35</v>
      </c>
      <c r="G54">
        <f t="shared" si="3"/>
        <v>0.60574850932738078</v>
      </c>
      <c r="H54">
        <f t="shared" si="4"/>
        <v>0.47300493384559605</v>
      </c>
      <c r="I54">
        <f t="shared" si="5"/>
        <v>0.29300145621436963</v>
      </c>
    </row>
    <row r="55" spans="1:9">
      <c r="A55" s="3">
        <v>54</v>
      </c>
      <c r="B55">
        <v>40</v>
      </c>
      <c r="C55">
        <v>38</v>
      </c>
      <c r="D55">
        <f t="shared" si="0"/>
        <v>-10</v>
      </c>
      <c r="E55">
        <f t="shared" si="1"/>
        <v>-12</v>
      </c>
      <c r="F55">
        <f t="shared" si="2"/>
        <v>120</v>
      </c>
      <c r="G55">
        <f t="shared" si="3"/>
        <v>-0.86535501332482967</v>
      </c>
      <c r="H55">
        <f t="shared" si="4"/>
        <v>-1.1352118412294305</v>
      </c>
      <c r="I55">
        <f t="shared" si="5"/>
        <v>1.0107810095893925</v>
      </c>
    </row>
    <row r="56" spans="1:9">
      <c r="A56" s="3">
        <v>55</v>
      </c>
      <c r="B56">
        <v>47</v>
      </c>
      <c r="C56">
        <v>60</v>
      </c>
      <c r="D56">
        <f t="shared" si="0"/>
        <v>-3</v>
      </c>
      <c r="E56">
        <f t="shared" si="1"/>
        <v>10</v>
      </c>
      <c r="F56">
        <f t="shared" si="2"/>
        <v>-30</v>
      </c>
      <c r="G56">
        <f t="shared" si="3"/>
        <v>-0.25960650399744889</v>
      </c>
      <c r="H56">
        <f t="shared" si="4"/>
        <v>0.94600986769119211</v>
      </c>
      <c r="I56">
        <f t="shared" si="5"/>
        <v>0.4832125388893686</v>
      </c>
    </row>
    <row r="57" spans="1:9">
      <c r="A57" s="3">
        <v>56</v>
      </c>
      <c r="B57">
        <v>72</v>
      </c>
      <c r="C57">
        <v>58</v>
      </c>
      <c r="D57">
        <f t="shared" si="0"/>
        <v>22</v>
      </c>
      <c r="E57">
        <f t="shared" si="1"/>
        <v>8</v>
      </c>
      <c r="F57">
        <f t="shared" si="2"/>
        <v>176</v>
      </c>
      <c r="G57">
        <f t="shared" si="3"/>
        <v>1.9037810293146251</v>
      </c>
      <c r="H57">
        <f t="shared" si="4"/>
        <v>0.75680789415295369</v>
      </c>
      <c r="I57">
        <f t="shared" si="5"/>
        <v>2.0868898653400967</v>
      </c>
    </row>
    <row r="58" spans="1:9">
      <c r="A58" s="3">
        <v>57</v>
      </c>
      <c r="B58">
        <v>65</v>
      </c>
      <c r="C58">
        <v>72</v>
      </c>
      <c r="D58">
        <f t="shared" si="0"/>
        <v>15</v>
      </c>
      <c r="E58">
        <f t="shared" si="1"/>
        <v>22</v>
      </c>
      <c r="F58">
        <f t="shared" si="2"/>
        <v>330</v>
      </c>
      <c r="G58">
        <f t="shared" si="3"/>
        <v>1.2980325199872444</v>
      </c>
      <c r="H58">
        <f t="shared" si="4"/>
        <v>2.0812217089206229</v>
      </c>
      <c r="I58">
        <f t="shared" si="5"/>
        <v>2.986223111176928</v>
      </c>
    </row>
    <row r="59" spans="1:9">
      <c r="A59" s="3">
        <v>58</v>
      </c>
      <c r="B59">
        <v>57</v>
      </c>
      <c r="C59">
        <v>58</v>
      </c>
      <c r="D59">
        <f t="shared" si="0"/>
        <v>7</v>
      </c>
      <c r="E59">
        <f t="shared" si="1"/>
        <v>8</v>
      </c>
      <c r="F59">
        <f t="shared" si="2"/>
        <v>56</v>
      </c>
      <c r="G59">
        <f t="shared" si="3"/>
        <v>0.60574850932738078</v>
      </c>
      <c r="H59">
        <f t="shared" si="4"/>
        <v>0.75680789415295369</v>
      </c>
      <c r="I59">
        <f t="shared" si="5"/>
        <v>0.46611493245703789</v>
      </c>
    </row>
    <row r="60" spans="1:9">
      <c r="A60" s="3">
        <v>59</v>
      </c>
      <c r="B60">
        <v>35</v>
      </c>
      <c r="C60">
        <v>30</v>
      </c>
      <c r="D60">
        <f t="shared" si="0"/>
        <v>-15</v>
      </c>
      <c r="E60">
        <f t="shared" si="1"/>
        <v>-20</v>
      </c>
      <c r="F60">
        <f t="shared" si="2"/>
        <v>300</v>
      </c>
      <c r="G60">
        <f t="shared" si="3"/>
        <v>-1.2980325199872444</v>
      </c>
      <c r="H60">
        <f t="shared" si="4"/>
        <v>-1.8920197353823842</v>
      </c>
      <c r="I60">
        <f t="shared" si="5"/>
        <v>2.6123402931135637</v>
      </c>
    </row>
    <row r="61" spans="1:9">
      <c r="A61" s="3">
        <v>60</v>
      </c>
      <c r="B61">
        <v>36</v>
      </c>
      <c r="C61">
        <v>42</v>
      </c>
      <c r="D61">
        <f t="shared" si="0"/>
        <v>-14</v>
      </c>
      <c r="E61">
        <f t="shared" si="1"/>
        <v>-8</v>
      </c>
      <c r="F61">
        <f t="shared" si="2"/>
        <v>112</v>
      </c>
      <c r="G61">
        <f t="shared" si="3"/>
        <v>-1.2114970186547616</v>
      </c>
      <c r="H61">
        <f t="shared" si="4"/>
        <v>-0.75680789415295369</v>
      </c>
      <c r="I61">
        <f t="shared" si="5"/>
        <v>1.0127874495857885</v>
      </c>
    </row>
    <row r="62" spans="1:9">
      <c r="A62" s="3">
        <v>61</v>
      </c>
      <c r="B62">
        <v>40</v>
      </c>
      <c r="C62">
        <v>39</v>
      </c>
      <c r="D62">
        <f t="shared" si="0"/>
        <v>-10</v>
      </c>
      <c r="E62">
        <f t="shared" si="1"/>
        <v>-11</v>
      </c>
      <c r="F62">
        <f t="shared" si="2"/>
        <v>110</v>
      </c>
      <c r="G62">
        <f t="shared" si="3"/>
        <v>-0.86535501332482967</v>
      </c>
      <c r="H62">
        <f t="shared" si="4"/>
        <v>-1.0406108544603114</v>
      </c>
      <c r="I62">
        <f t="shared" si="5"/>
        <v>0.90852827639698019</v>
      </c>
    </row>
    <row r="63" spans="1:9">
      <c r="A63" s="3">
        <v>62</v>
      </c>
      <c r="B63">
        <v>44</v>
      </c>
      <c r="C63">
        <v>35</v>
      </c>
      <c r="D63">
        <f t="shared" si="0"/>
        <v>-6</v>
      </c>
      <c r="E63">
        <f t="shared" si="1"/>
        <v>-15</v>
      </c>
      <c r="F63">
        <f t="shared" si="2"/>
        <v>90</v>
      </c>
      <c r="G63">
        <f t="shared" si="3"/>
        <v>-0.51921300799489778</v>
      </c>
      <c r="H63">
        <f t="shared" si="4"/>
        <v>-1.4190148015367883</v>
      </c>
      <c r="I63">
        <f t="shared" si="5"/>
        <v>1.1356242883400716</v>
      </c>
    </row>
    <row r="64" spans="1:9">
      <c r="A64" s="3">
        <v>63</v>
      </c>
      <c r="B64">
        <v>62</v>
      </c>
      <c r="C64">
        <v>48</v>
      </c>
      <c r="D64">
        <f t="shared" si="0"/>
        <v>12</v>
      </c>
      <c r="E64">
        <f t="shared" si="1"/>
        <v>-2</v>
      </c>
      <c r="F64">
        <f t="shared" si="2"/>
        <v>-24</v>
      </c>
      <c r="G64">
        <f t="shared" si="3"/>
        <v>1.0384260159897956</v>
      </c>
      <c r="H64">
        <f t="shared" si="4"/>
        <v>-0.18920197353823842</v>
      </c>
      <c r="I64">
        <f t="shared" si="5"/>
        <v>0.55871252433014706</v>
      </c>
    </row>
    <row r="65" spans="1:9">
      <c r="A65" s="3">
        <v>64</v>
      </c>
      <c r="B65">
        <v>50</v>
      </c>
      <c r="C65">
        <v>37</v>
      </c>
      <c r="D65">
        <f t="shared" si="0"/>
        <v>0</v>
      </c>
      <c r="E65">
        <f t="shared" si="1"/>
        <v>-13</v>
      </c>
      <c r="F65">
        <f t="shared" si="2"/>
        <v>0</v>
      </c>
      <c r="G65">
        <f t="shared" si="3"/>
        <v>0</v>
      </c>
      <c r="H65">
        <f t="shared" si="4"/>
        <v>-1.2298128279985499</v>
      </c>
      <c r="I65">
        <f t="shared" si="5"/>
        <v>0.75627070161035492</v>
      </c>
    </row>
    <row r="66" spans="1:9">
      <c r="A66" s="3">
        <v>65</v>
      </c>
      <c r="B66">
        <v>80</v>
      </c>
      <c r="C66">
        <v>70</v>
      </c>
      <c r="D66">
        <f t="shared" si="0"/>
        <v>30</v>
      </c>
      <c r="E66">
        <f t="shared" si="1"/>
        <v>20</v>
      </c>
      <c r="F66">
        <f t="shared" si="2"/>
        <v>600</v>
      </c>
      <c r="G66">
        <f t="shared" si="3"/>
        <v>2.5960650399744889</v>
      </c>
      <c r="H66">
        <f t="shared" si="4"/>
        <v>1.8920197353823842</v>
      </c>
      <c r="I66">
        <f t="shared" si="5"/>
        <v>5.1196926027430107</v>
      </c>
    </row>
    <row r="67" spans="1:9">
      <c r="A67" s="3">
        <v>66</v>
      </c>
      <c r="B67">
        <v>30</v>
      </c>
      <c r="C67">
        <v>29</v>
      </c>
      <c r="D67">
        <f t="shared" ref="D67:D101" si="6">(B67-50)</f>
        <v>-20</v>
      </c>
      <c r="E67">
        <f t="shared" ref="E67:E101" si="7">(C67-50)</f>
        <v>-21</v>
      </c>
      <c r="F67">
        <f t="shared" ref="F67:F101" si="8">D67*E67</f>
        <v>420</v>
      </c>
      <c r="G67">
        <f t="shared" ref="G67:G101" si="9">D67*10/SQRT($D$102)</f>
        <v>-1.7307100266496593</v>
      </c>
      <c r="H67">
        <f t="shared" ref="H67:H101" si="10">E67*10/SQRT($E$102)</f>
        <v>-1.9866207221515035</v>
      </c>
      <c r="I67">
        <f t="shared" ref="I67:I101" si="11">(G67^2+H67^2-2*$K$1*G67*H67)/(1-$K$1^2)/2</f>
        <v>3.4430325629003202</v>
      </c>
    </row>
    <row r="68" spans="1:9">
      <c r="A68" s="3">
        <v>67</v>
      </c>
      <c r="B68">
        <v>47</v>
      </c>
      <c r="C68">
        <v>51</v>
      </c>
      <c r="D68">
        <f t="shared" si="6"/>
        <v>-3</v>
      </c>
      <c r="E68">
        <f t="shared" si="7"/>
        <v>1</v>
      </c>
      <c r="F68">
        <f t="shared" si="8"/>
        <v>-3</v>
      </c>
      <c r="G68">
        <f t="shared" si="9"/>
        <v>-0.25960650399744889</v>
      </c>
      <c r="H68">
        <f t="shared" si="10"/>
        <v>9.4600986769119211E-2</v>
      </c>
      <c r="I68">
        <f t="shared" si="11"/>
        <v>3.8376515967887624E-2</v>
      </c>
    </row>
    <row r="69" spans="1:9">
      <c r="A69" s="3">
        <v>68</v>
      </c>
      <c r="B69">
        <v>58</v>
      </c>
      <c r="C69">
        <v>57</v>
      </c>
      <c r="D69">
        <f t="shared" si="6"/>
        <v>8</v>
      </c>
      <c r="E69">
        <f t="shared" si="7"/>
        <v>7</v>
      </c>
      <c r="F69">
        <f t="shared" si="8"/>
        <v>56</v>
      </c>
      <c r="G69">
        <f t="shared" si="9"/>
        <v>0.69228401065986367</v>
      </c>
      <c r="H69">
        <f t="shared" si="10"/>
        <v>0.66220690738383448</v>
      </c>
      <c r="I69">
        <f t="shared" si="11"/>
        <v>0.45515704206466434</v>
      </c>
    </row>
    <row r="70" spans="1:9">
      <c r="A70" s="3">
        <v>69</v>
      </c>
      <c r="B70">
        <v>55</v>
      </c>
      <c r="C70">
        <v>40</v>
      </c>
      <c r="D70">
        <f t="shared" si="6"/>
        <v>5</v>
      </c>
      <c r="E70">
        <f t="shared" si="7"/>
        <v>-10</v>
      </c>
      <c r="F70">
        <f t="shared" si="8"/>
        <v>-50</v>
      </c>
      <c r="G70">
        <f t="shared" si="9"/>
        <v>0.43267750666241483</v>
      </c>
      <c r="H70">
        <f t="shared" si="10"/>
        <v>-0.94600986769119211</v>
      </c>
      <c r="I70">
        <f t="shared" si="11"/>
        <v>0.54446707916199988</v>
      </c>
    </row>
    <row r="71" spans="1:9">
      <c r="A71" s="3">
        <v>70</v>
      </c>
      <c r="B71">
        <v>53</v>
      </c>
      <c r="C71">
        <v>48</v>
      </c>
      <c r="D71">
        <f t="shared" si="6"/>
        <v>3</v>
      </c>
      <c r="E71">
        <f t="shared" si="7"/>
        <v>-2</v>
      </c>
      <c r="F71">
        <f t="shared" si="8"/>
        <v>-6</v>
      </c>
      <c r="G71">
        <f t="shared" si="9"/>
        <v>0.25960650399744889</v>
      </c>
      <c r="H71">
        <f t="shared" si="10"/>
        <v>-0.18920197353823842</v>
      </c>
      <c r="I71">
        <f t="shared" si="11"/>
        <v>5.2002944211007117E-2</v>
      </c>
    </row>
    <row r="72" spans="1:9">
      <c r="A72" s="3">
        <v>71</v>
      </c>
      <c r="B72">
        <v>34</v>
      </c>
      <c r="C72">
        <v>40</v>
      </c>
      <c r="D72">
        <f t="shared" si="6"/>
        <v>-16</v>
      </c>
      <c r="E72">
        <f t="shared" si="7"/>
        <v>-10</v>
      </c>
      <c r="F72">
        <f t="shared" si="8"/>
        <v>160</v>
      </c>
      <c r="G72">
        <f t="shared" si="9"/>
        <v>-1.3845680213197273</v>
      </c>
      <c r="H72">
        <f t="shared" si="10"/>
        <v>-0.94600986769119211</v>
      </c>
      <c r="I72">
        <f t="shared" si="11"/>
        <v>1.395329373593194</v>
      </c>
    </row>
    <row r="73" spans="1:9">
      <c r="A73" s="3">
        <v>72</v>
      </c>
      <c r="B73">
        <v>52</v>
      </c>
      <c r="C73">
        <v>42</v>
      </c>
      <c r="D73">
        <f t="shared" si="6"/>
        <v>2</v>
      </c>
      <c r="E73">
        <f t="shared" si="7"/>
        <v>-8</v>
      </c>
      <c r="F73">
        <f t="shared" si="8"/>
        <v>-16</v>
      </c>
      <c r="G73">
        <f t="shared" si="9"/>
        <v>0.17307100266496592</v>
      </c>
      <c r="H73">
        <f t="shared" si="10"/>
        <v>-0.75680789415295369</v>
      </c>
      <c r="I73">
        <f t="shared" si="11"/>
        <v>0.30245085727724175</v>
      </c>
    </row>
    <row r="74" spans="1:9">
      <c r="A74" s="3">
        <v>73</v>
      </c>
      <c r="B74">
        <v>35</v>
      </c>
      <c r="C74">
        <v>45</v>
      </c>
      <c r="D74">
        <f t="shared" si="6"/>
        <v>-15</v>
      </c>
      <c r="E74">
        <f t="shared" si="7"/>
        <v>-5</v>
      </c>
      <c r="F74">
        <f t="shared" si="8"/>
        <v>75</v>
      </c>
      <c r="G74">
        <f t="shared" si="9"/>
        <v>-1.2980325199872444</v>
      </c>
      <c r="H74">
        <f t="shared" si="10"/>
        <v>-0.47300493384559605</v>
      </c>
      <c r="I74">
        <f t="shared" si="11"/>
        <v>0.94933767190247809</v>
      </c>
    </row>
    <row r="75" spans="1:9">
      <c r="A75" s="3">
        <v>74</v>
      </c>
      <c r="B75">
        <v>32</v>
      </c>
      <c r="C75">
        <v>40</v>
      </c>
      <c r="D75">
        <f t="shared" si="6"/>
        <v>-18</v>
      </c>
      <c r="E75">
        <f t="shared" si="7"/>
        <v>-10</v>
      </c>
      <c r="F75">
        <f t="shared" si="8"/>
        <v>180</v>
      </c>
      <c r="G75">
        <f t="shared" si="9"/>
        <v>-1.5576390239846933</v>
      </c>
      <c r="H75">
        <f t="shared" si="10"/>
        <v>-0.94600986769119211</v>
      </c>
      <c r="I75">
        <f t="shared" si="11"/>
        <v>1.6486085106455781</v>
      </c>
    </row>
    <row r="76" spans="1:9">
      <c r="A76" s="3">
        <v>75</v>
      </c>
      <c r="B76">
        <v>58</v>
      </c>
      <c r="C76">
        <v>45</v>
      </c>
      <c r="D76">
        <f t="shared" si="6"/>
        <v>8</v>
      </c>
      <c r="E76">
        <f t="shared" si="7"/>
        <v>-5</v>
      </c>
      <c r="F76">
        <f t="shared" si="8"/>
        <v>-40</v>
      </c>
      <c r="G76">
        <f t="shared" si="9"/>
        <v>0.69228401065986367</v>
      </c>
      <c r="H76">
        <f t="shared" si="10"/>
        <v>-0.47300493384559605</v>
      </c>
      <c r="I76">
        <f t="shared" si="11"/>
        <v>0.35420579795547857</v>
      </c>
    </row>
    <row r="77" spans="1:9">
      <c r="A77" s="3">
        <v>76</v>
      </c>
      <c r="B77">
        <v>51</v>
      </c>
      <c r="C77">
        <v>56</v>
      </c>
      <c r="D77">
        <f t="shared" si="6"/>
        <v>1</v>
      </c>
      <c r="E77">
        <f t="shared" si="7"/>
        <v>6</v>
      </c>
      <c r="F77">
        <f t="shared" si="8"/>
        <v>6</v>
      </c>
      <c r="G77">
        <f t="shared" si="9"/>
        <v>8.6535501332482959E-2</v>
      </c>
      <c r="H77">
        <f t="shared" si="10"/>
        <v>0.56760592061471526</v>
      </c>
      <c r="I77">
        <f t="shared" si="11"/>
        <v>0.16444052381449784</v>
      </c>
    </row>
    <row r="78" spans="1:9">
      <c r="A78" s="3">
        <v>77</v>
      </c>
      <c r="B78">
        <v>55</v>
      </c>
      <c r="C78">
        <v>49</v>
      </c>
      <c r="D78">
        <f t="shared" si="6"/>
        <v>5</v>
      </c>
      <c r="E78">
        <f t="shared" si="7"/>
        <v>-1</v>
      </c>
      <c r="F78">
        <f t="shared" si="8"/>
        <v>-5</v>
      </c>
      <c r="G78">
        <f t="shared" si="9"/>
        <v>0.43267750666241483</v>
      </c>
      <c r="H78">
        <f t="shared" si="10"/>
        <v>-9.4600986769119211E-2</v>
      </c>
      <c r="I78">
        <f t="shared" si="11"/>
        <v>9.8422028965153369E-2</v>
      </c>
    </row>
    <row r="79" spans="1:9">
      <c r="A79" s="3">
        <v>78</v>
      </c>
      <c r="B79">
        <v>57</v>
      </c>
      <c r="C79">
        <v>62</v>
      </c>
      <c r="D79">
        <f t="shared" si="6"/>
        <v>7</v>
      </c>
      <c r="E79">
        <f t="shared" si="7"/>
        <v>12</v>
      </c>
      <c r="F79">
        <f t="shared" si="8"/>
        <v>84</v>
      </c>
      <c r="G79">
        <f t="shared" si="9"/>
        <v>0.60574850932738078</v>
      </c>
      <c r="H79">
        <f t="shared" si="10"/>
        <v>1.1352118412294305</v>
      </c>
      <c r="I79">
        <f t="shared" si="11"/>
        <v>0.82223218862136438</v>
      </c>
    </row>
    <row r="80" spans="1:9">
      <c r="A80" s="3">
        <v>79</v>
      </c>
      <c r="B80">
        <v>70</v>
      </c>
      <c r="C80">
        <v>72</v>
      </c>
      <c r="D80">
        <f t="shared" si="6"/>
        <v>20</v>
      </c>
      <c r="E80">
        <f t="shared" si="7"/>
        <v>22</v>
      </c>
      <c r="F80">
        <f t="shared" si="8"/>
        <v>440</v>
      </c>
      <c r="G80">
        <f t="shared" si="9"/>
        <v>1.7307100266496593</v>
      </c>
      <c r="H80">
        <f t="shared" si="10"/>
        <v>2.0812217089206229</v>
      </c>
      <c r="I80">
        <f t="shared" si="11"/>
        <v>3.6341131055879208</v>
      </c>
    </row>
    <row r="81" spans="1:9">
      <c r="A81" s="3">
        <v>80</v>
      </c>
      <c r="B81">
        <v>62</v>
      </c>
      <c r="C81">
        <v>65</v>
      </c>
      <c r="D81">
        <f t="shared" si="6"/>
        <v>12</v>
      </c>
      <c r="E81">
        <f t="shared" si="7"/>
        <v>15</v>
      </c>
      <c r="F81">
        <f t="shared" si="8"/>
        <v>180</v>
      </c>
      <c r="G81">
        <f t="shared" si="9"/>
        <v>1.0384260159897956</v>
      </c>
      <c r="H81">
        <f t="shared" si="10"/>
        <v>1.4190148015367883</v>
      </c>
      <c r="I81">
        <f t="shared" si="11"/>
        <v>1.5339795942382637</v>
      </c>
    </row>
    <row r="82" spans="1:9">
      <c r="A82" s="3">
        <v>81</v>
      </c>
      <c r="B82">
        <v>48</v>
      </c>
      <c r="C82">
        <v>51</v>
      </c>
      <c r="D82">
        <f t="shared" si="6"/>
        <v>-2</v>
      </c>
      <c r="E82">
        <f t="shared" si="7"/>
        <v>1</v>
      </c>
      <c r="F82">
        <f t="shared" si="8"/>
        <v>-2</v>
      </c>
      <c r="G82">
        <f t="shared" si="9"/>
        <v>-0.17307100266496592</v>
      </c>
      <c r="H82">
        <f t="shared" si="10"/>
        <v>9.4600986769119211E-2</v>
      </c>
      <c r="I82">
        <f t="shared" si="11"/>
        <v>1.9587105088005301E-2</v>
      </c>
    </row>
    <row r="83" spans="1:9">
      <c r="A83" s="3">
        <v>82</v>
      </c>
      <c r="B83">
        <v>42</v>
      </c>
      <c r="C83">
        <v>53</v>
      </c>
      <c r="D83">
        <f t="shared" si="6"/>
        <v>-8</v>
      </c>
      <c r="E83">
        <f t="shared" si="7"/>
        <v>3</v>
      </c>
      <c r="F83">
        <f t="shared" si="8"/>
        <v>-24</v>
      </c>
      <c r="G83">
        <f t="shared" si="9"/>
        <v>-0.69228401065986367</v>
      </c>
      <c r="H83">
        <f t="shared" si="10"/>
        <v>0.28380296030735763</v>
      </c>
      <c r="I83">
        <f t="shared" si="11"/>
        <v>0.28153151399217463</v>
      </c>
    </row>
    <row r="84" spans="1:9">
      <c r="A84" s="3">
        <v>83</v>
      </c>
      <c r="B84">
        <v>40</v>
      </c>
      <c r="C84">
        <v>45</v>
      </c>
      <c r="D84">
        <f t="shared" si="6"/>
        <v>-10</v>
      </c>
      <c r="E84">
        <f t="shared" si="7"/>
        <v>-5</v>
      </c>
      <c r="F84">
        <f t="shared" si="8"/>
        <v>50</v>
      </c>
      <c r="G84">
        <f t="shared" si="9"/>
        <v>-0.86535501332482967</v>
      </c>
      <c r="H84">
        <f t="shared" si="10"/>
        <v>-0.47300493384559605</v>
      </c>
      <c r="I84">
        <f t="shared" si="11"/>
        <v>0.48296080900365762</v>
      </c>
    </row>
    <row r="85" spans="1:9">
      <c r="A85" s="3">
        <v>84</v>
      </c>
      <c r="B85">
        <v>44</v>
      </c>
      <c r="C85">
        <v>56</v>
      </c>
      <c r="D85">
        <f t="shared" si="6"/>
        <v>-6</v>
      </c>
      <c r="E85">
        <f t="shared" si="7"/>
        <v>6</v>
      </c>
      <c r="F85">
        <f t="shared" si="8"/>
        <v>-36</v>
      </c>
      <c r="G85">
        <f t="shared" si="9"/>
        <v>-0.51921300799489778</v>
      </c>
      <c r="H85">
        <f t="shared" si="10"/>
        <v>0.56760592061471526</v>
      </c>
      <c r="I85">
        <f t="shared" si="11"/>
        <v>0.29831728634244031</v>
      </c>
    </row>
    <row r="86" spans="1:9">
      <c r="A86" s="3">
        <v>85</v>
      </c>
      <c r="B86">
        <v>43</v>
      </c>
      <c r="C86">
        <v>51</v>
      </c>
      <c r="D86">
        <f t="shared" si="6"/>
        <v>-7</v>
      </c>
      <c r="E86">
        <f t="shared" si="7"/>
        <v>1</v>
      </c>
      <c r="F86">
        <f t="shared" si="8"/>
        <v>-7</v>
      </c>
      <c r="G86">
        <f t="shared" si="9"/>
        <v>-0.60574850932738078</v>
      </c>
      <c r="H86">
        <f t="shared" si="10"/>
        <v>9.4600986769119211E-2</v>
      </c>
      <c r="I86">
        <f t="shared" si="11"/>
        <v>0.18842313027908728</v>
      </c>
    </row>
    <row r="87" spans="1:9">
      <c r="A87" s="3">
        <v>86</v>
      </c>
      <c r="B87">
        <v>47</v>
      </c>
      <c r="C87">
        <v>58</v>
      </c>
      <c r="D87">
        <f t="shared" si="6"/>
        <v>-3</v>
      </c>
      <c r="E87">
        <f t="shared" si="7"/>
        <v>8</v>
      </c>
      <c r="F87">
        <f t="shared" si="8"/>
        <v>-24</v>
      </c>
      <c r="G87">
        <f t="shared" si="9"/>
        <v>-0.25960650399744889</v>
      </c>
      <c r="H87">
        <f t="shared" si="10"/>
        <v>0.75680789415295369</v>
      </c>
      <c r="I87">
        <f t="shared" si="11"/>
        <v>0.32171044543087729</v>
      </c>
    </row>
    <row r="88" spans="1:9">
      <c r="A88" s="3">
        <v>87</v>
      </c>
      <c r="B88">
        <v>58</v>
      </c>
      <c r="C88">
        <v>52</v>
      </c>
      <c r="D88">
        <f t="shared" si="6"/>
        <v>8</v>
      </c>
      <c r="E88">
        <f t="shared" si="7"/>
        <v>2</v>
      </c>
      <c r="F88">
        <f t="shared" si="8"/>
        <v>16</v>
      </c>
      <c r="G88">
        <f t="shared" si="9"/>
        <v>0.69228401065986367</v>
      </c>
      <c r="H88">
        <f t="shared" si="10"/>
        <v>0.18920197353823842</v>
      </c>
      <c r="I88">
        <f t="shared" si="11"/>
        <v>0.25646991388487583</v>
      </c>
    </row>
    <row r="89" spans="1:9">
      <c r="A89" s="3">
        <v>88</v>
      </c>
      <c r="B89">
        <v>46</v>
      </c>
      <c r="C89">
        <v>53</v>
      </c>
      <c r="D89">
        <f t="shared" si="6"/>
        <v>-4</v>
      </c>
      <c r="E89">
        <f t="shared" si="7"/>
        <v>3</v>
      </c>
      <c r="F89">
        <f t="shared" si="8"/>
        <v>-12</v>
      </c>
      <c r="G89">
        <f t="shared" si="9"/>
        <v>-0.34614200532993183</v>
      </c>
      <c r="H89">
        <f t="shared" si="10"/>
        <v>0.28380296030735763</v>
      </c>
      <c r="I89">
        <f t="shared" si="11"/>
        <v>0.10099196590858894</v>
      </c>
    </row>
    <row r="90" spans="1:9">
      <c r="A90" s="3">
        <v>89</v>
      </c>
      <c r="B90">
        <v>53</v>
      </c>
      <c r="C90">
        <v>50</v>
      </c>
      <c r="D90">
        <f t="shared" si="6"/>
        <v>3</v>
      </c>
      <c r="E90">
        <f t="shared" si="7"/>
        <v>0</v>
      </c>
      <c r="F90">
        <f t="shared" si="8"/>
        <v>0</v>
      </c>
      <c r="G90">
        <f t="shared" si="9"/>
        <v>0.25960650399744889</v>
      </c>
      <c r="H90">
        <f t="shared" si="10"/>
        <v>0</v>
      </c>
      <c r="I90">
        <f t="shared" si="11"/>
        <v>3.3700036856251628E-2</v>
      </c>
    </row>
    <row r="91" spans="1:9">
      <c r="A91" s="3">
        <v>90</v>
      </c>
      <c r="B91">
        <v>48</v>
      </c>
      <c r="C91">
        <v>56</v>
      </c>
      <c r="D91">
        <f t="shared" si="6"/>
        <v>-2</v>
      </c>
      <c r="E91">
        <f t="shared" si="7"/>
        <v>6</v>
      </c>
      <c r="F91">
        <f t="shared" si="8"/>
        <v>-12</v>
      </c>
      <c r="G91">
        <f t="shared" si="9"/>
        <v>-0.17307100266496592</v>
      </c>
      <c r="H91">
        <f t="shared" si="10"/>
        <v>0.56760592061471526</v>
      </c>
      <c r="I91">
        <f t="shared" si="11"/>
        <v>0.17688289670861387</v>
      </c>
    </row>
    <row r="92" spans="1:9">
      <c r="A92" s="3">
        <v>91</v>
      </c>
      <c r="B92">
        <v>51</v>
      </c>
      <c r="C92">
        <v>49</v>
      </c>
      <c r="D92">
        <f t="shared" si="6"/>
        <v>1</v>
      </c>
      <c r="E92">
        <f t="shared" si="7"/>
        <v>-1</v>
      </c>
      <c r="F92">
        <f t="shared" si="8"/>
        <v>-1</v>
      </c>
      <c r="G92">
        <f t="shared" si="9"/>
        <v>8.6535501332482959E-2</v>
      </c>
      <c r="H92">
        <f t="shared" si="10"/>
        <v>-9.4600986769119211E-2</v>
      </c>
      <c r="I92">
        <f t="shared" si="11"/>
        <v>8.2865912872900089E-3</v>
      </c>
    </row>
    <row r="93" spans="1:9">
      <c r="A93" s="3">
        <v>92</v>
      </c>
      <c r="B93">
        <v>62</v>
      </c>
      <c r="C93">
        <v>51</v>
      </c>
      <c r="D93">
        <f t="shared" si="6"/>
        <v>12</v>
      </c>
      <c r="E93">
        <f t="shared" si="7"/>
        <v>1</v>
      </c>
      <c r="F93">
        <f t="shared" si="8"/>
        <v>12</v>
      </c>
      <c r="G93">
        <f t="shared" si="9"/>
        <v>1.0384260159897956</v>
      </c>
      <c r="H93">
        <f t="shared" si="10"/>
        <v>9.4600986769119211E-2</v>
      </c>
      <c r="I93">
        <f t="shared" si="11"/>
        <v>0.54286954608219085</v>
      </c>
    </row>
    <row r="94" spans="1:9">
      <c r="A94" s="3">
        <v>93</v>
      </c>
      <c r="B94">
        <v>41</v>
      </c>
      <c r="C94">
        <v>48</v>
      </c>
      <c r="D94">
        <f t="shared" si="6"/>
        <v>-9</v>
      </c>
      <c r="E94">
        <f t="shared" si="7"/>
        <v>-2</v>
      </c>
      <c r="F94">
        <f t="shared" si="8"/>
        <v>18</v>
      </c>
      <c r="G94">
        <f t="shared" si="9"/>
        <v>-0.77881951199234667</v>
      </c>
      <c r="H94">
        <f t="shared" si="10"/>
        <v>-0.18920197353823842</v>
      </c>
      <c r="I94">
        <f t="shared" si="11"/>
        <v>0.31999120269386616</v>
      </c>
    </row>
    <row r="95" spans="1:9">
      <c r="A95" s="3">
        <v>94</v>
      </c>
      <c r="B95">
        <v>43</v>
      </c>
      <c r="C95">
        <v>47</v>
      </c>
      <c r="D95">
        <f t="shared" si="6"/>
        <v>-7</v>
      </c>
      <c r="E95">
        <f t="shared" si="7"/>
        <v>-3</v>
      </c>
      <c r="F95">
        <f t="shared" si="8"/>
        <v>21</v>
      </c>
      <c r="G95">
        <f t="shared" si="9"/>
        <v>-0.60574850932738078</v>
      </c>
      <c r="H95">
        <f t="shared" si="10"/>
        <v>-0.28380296030735763</v>
      </c>
      <c r="I95">
        <f t="shared" si="11"/>
        <v>0.2223422177100082</v>
      </c>
    </row>
    <row r="96" spans="1:9">
      <c r="A96" s="3">
        <v>95</v>
      </c>
      <c r="B96">
        <v>28</v>
      </c>
      <c r="C96">
        <v>32</v>
      </c>
      <c r="D96">
        <f t="shared" si="6"/>
        <v>-22</v>
      </c>
      <c r="E96">
        <f t="shared" si="7"/>
        <v>-18</v>
      </c>
      <c r="F96">
        <f t="shared" si="8"/>
        <v>396</v>
      </c>
      <c r="G96">
        <f t="shared" si="9"/>
        <v>-1.9037810293146251</v>
      </c>
      <c r="H96">
        <f t="shared" si="10"/>
        <v>-1.7028177618441458</v>
      </c>
      <c r="I96">
        <f t="shared" si="11"/>
        <v>3.235606252400705</v>
      </c>
    </row>
    <row r="97" spans="1:9">
      <c r="A97" s="3">
        <v>96</v>
      </c>
      <c r="B97">
        <v>57</v>
      </c>
      <c r="C97">
        <v>55</v>
      </c>
      <c r="D97">
        <f t="shared" si="6"/>
        <v>7</v>
      </c>
      <c r="E97">
        <f t="shared" si="7"/>
        <v>5</v>
      </c>
      <c r="F97">
        <f t="shared" si="8"/>
        <v>35</v>
      </c>
      <c r="G97">
        <f t="shared" si="9"/>
        <v>0.60574850932738078</v>
      </c>
      <c r="H97">
        <f t="shared" si="10"/>
        <v>0.47300493384559605</v>
      </c>
      <c r="I97">
        <f t="shared" si="11"/>
        <v>0.29300145621436963</v>
      </c>
    </row>
    <row r="98" spans="1:9">
      <c r="A98" s="3">
        <v>97</v>
      </c>
      <c r="B98">
        <v>53</v>
      </c>
      <c r="C98">
        <v>60</v>
      </c>
      <c r="D98">
        <f t="shared" si="6"/>
        <v>3</v>
      </c>
      <c r="E98">
        <f t="shared" si="7"/>
        <v>10</v>
      </c>
      <c r="F98">
        <f t="shared" si="8"/>
        <v>30</v>
      </c>
      <c r="G98">
        <f t="shared" si="9"/>
        <v>0.25960650399744889</v>
      </c>
      <c r="H98">
        <f t="shared" si="10"/>
        <v>0.94600986769119211</v>
      </c>
      <c r="I98">
        <f t="shared" si="11"/>
        <v>0.47918244797148363</v>
      </c>
    </row>
    <row r="99" spans="1:9">
      <c r="A99" s="3">
        <v>98</v>
      </c>
      <c r="B99">
        <v>65</v>
      </c>
      <c r="C99">
        <v>58</v>
      </c>
      <c r="D99">
        <f t="shared" si="6"/>
        <v>15</v>
      </c>
      <c r="E99">
        <f t="shared" si="7"/>
        <v>8</v>
      </c>
      <c r="F99">
        <f t="shared" si="8"/>
        <v>120</v>
      </c>
      <c r="G99">
        <f t="shared" si="9"/>
        <v>1.2980325199872444</v>
      </c>
      <c r="H99">
        <f t="shared" si="10"/>
        <v>0.75680789415295369</v>
      </c>
      <c r="I99">
        <f t="shared" si="11"/>
        <v>1.1208391117779923</v>
      </c>
    </row>
    <row r="100" spans="1:9">
      <c r="A100" s="3">
        <v>99</v>
      </c>
      <c r="B100">
        <v>48</v>
      </c>
      <c r="C100">
        <v>40</v>
      </c>
      <c r="D100">
        <f t="shared" si="6"/>
        <v>-2</v>
      </c>
      <c r="E100">
        <f t="shared" si="7"/>
        <v>-10</v>
      </c>
      <c r="F100">
        <f t="shared" si="8"/>
        <v>20</v>
      </c>
      <c r="G100">
        <f t="shared" si="9"/>
        <v>-0.17307100266496592</v>
      </c>
      <c r="H100">
        <f t="shared" si="10"/>
        <v>-0.94600986769119211</v>
      </c>
      <c r="I100">
        <f t="shared" si="11"/>
        <v>0.46113188709321351</v>
      </c>
    </row>
    <row r="101" spans="1:9">
      <c r="A101" s="3">
        <v>100</v>
      </c>
      <c r="B101">
        <v>53</v>
      </c>
      <c r="C101">
        <v>57</v>
      </c>
      <c r="D101">
        <f t="shared" si="6"/>
        <v>3</v>
      </c>
      <c r="E101">
        <f t="shared" si="7"/>
        <v>7</v>
      </c>
      <c r="F101">
        <f t="shared" si="8"/>
        <v>21</v>
      </c>
      <c r="G101">
        <f t="shared" si="9"/>
        <v>0.25960650399744889</v>
      </c>
      <c r="H101">
        <f t="shared" si="10"/>
        <v>0.66220690738383448</v>
      </c>
      <c r="I101">
        <f t="shared" si="11"/>
        <v>0.25156325875633739</v>
      </c>
    </row>
    <row r="102" spans="1:9">
      <c r="B102" s="5">
        <f>AVERAGE(B2:B101)</f>
        <v>50</v>
      </c>
      <c r="C102" s="6">
        <f>AVERAGE(C2:C101)</f>
        <v>50</v>
      </c>
      <c r="D102" s="7">
        <f>SUMSQ(D2:D101)</f>
        <v>13354</v>
      </c>
      <c r="E102" s="7">
        <f>SUMSQ(E2:E101)</f>
        <v>11174</v>
      </c>
      <c r="F102" s="15">
        <f>SUM(F2:F101)/100</f>
        <v>100.22</v>
      </c>
      <c r="I102">
        <f>AVERAGE(I2:I101)</f>
        <v>0.99333572075545806</v>
      </c>
    </row>
    <row r="103" spans="1:9">
      <c r="B103" s="8" t="s">
        <v>0</v>
      </c>
      <c r="C103" s="8" t="s">
        <v>0</v>
      </c>
      <c r="D103" s="8" t="s">
        <v>11</v>
      </c>
      <c r="E103" s="8" t="s">
        <v>12</v>
      </c>
      <c r="F103" s="8" t="s">
        <v>9</v>
      </c>
      <c r="G103" s="3"/>
      <c r="H103" s="3"/>
    </row>
    <row r="104" spans="1:9">
      <c r="D104" s="14">
        <f>D102/100</f>
        <v>133.54</v>
      </c>
      <c r="E104" s="14">
        <f>E102/100</f>
        <v>111.74</v>
      </c>
    </row>
    <row r="105" spans="1:9">
      <c r="D105" s="8" t="s">
        <v>14</v>
      </c>
      <c r="E105" s="8" t="s">
        <v>15</v>
      </c>
    </row>
    <row r="107" spans="1:9">
      <c r="D107" s="3" t="s">
        <v>16</v>
      </c>
      <c r="E107">
        <v>1</v>
      </c>
      <c r="G107" t="s">
        <v>22</v>
      </c>
      <c r="H107" s="1">
        <f>D104-E112</f>
        <v>-89.911003367687982</v>
      </c>
    </row>
    <row r="108" spans="1:9">
      <c r="D108" s="3" t="s">
        <v>17</v>
      </c>
      <c r="E108" s="4">
        <f>-(D104+E104)</f>
        <v>-245.27999999999997</v>
      </c>
      <c r="G108" t="s">
        <v>23</v>
      </c>
      <c r="H108" s="1">
        <f>E104-E112</f>
        <v>-111.71100336768798</v>
      </c>
    </row>
    <row r="109" spans="1:9">
      <c r="D109" s="3" t="s">
        <v>18</v>
      </c>
      <c r="E109" s="9">
        <f>D104*E104-(F102^2)</f>
        <v>4877.7111999999979</v>
      </c>
    </row>
    <row r="110" spans="1:9">
      <c r="G110" s="3" t="s">
        <v>26</v>
      </c>
      <c r="H110" s="9">
        <f>H107+F102</f>
        <v>10.308996632312017</v>
      </c>
      <c r="I110" s="10">
        <v>1</v>
      </c>
    </row>
    <row r="111" spans="1:9">
      <c r="D111" s="3" t="s">
        <v>19</v>
      </c>
      <c r="E111" s="9">
        <f>SQRT(E108^2-4*E107*E109)</f>
        <v>201.62200673537598</v>
      </c>
      <c r="G111" s="3" t="s">
        <v>27</v>
      </c>
      <c r="H111" s="1">
        <f>F102+H108</f>
        <v>-11.491003367687981</v>
      </c>
      <c r="I111" s="4">
        <f>H110/-H111</f>
        <v>0.89713633374264801</v>
      </c>
    </row>
    <row r="112" spans="1:9">
      <c r="D112" s="3" t="s">
        <v>20</v>
      </c>
      <c r="E112" s="13">
        <f>(-E108+E111)/2</f>
        <v>223.45100336768797</v>
      </c>
    </row>
    <row r="113" spans="4:9">
      <c r="D113" s="3" t="s">
        <v>21</v>
      </c>
      <c r="E113" s="13">
        <f>(-E108-E111)/2</f>
        <v>21.828996632311998</v>
      </c>
      <c r="G113" t="s">
        <v>24</v>
      </c>
      <c r="H113" s="1">
        <f>D104-E113</f>
        <v>111.71100336768799</v>
      </c>
    </row>
    <row r="114" spans="4:9">
      <c r="G114" t="s">
        <v>25</v>
      </c>
      <c r="H114" s="1">
        <f>E104-E113</f>
        <v>89.911003367687997</v>
      </c>
    </row>
    <row r="116" spans="4:9">
      <c r="G116" s="3" t="s">
        <v>26</v>
      </c>
      <c r="H116" s="9">
        <f>H113+F102</f>
        <v>211.93100336768799</v>
      </c>
      <c r="I116" s="10">
        <v>1</v>
      </c>
    </row>
    <row r="117" spans="4:9">
      <c r="G117" s="3" t="s">
        <v>27</v>
      </c>
      <c r="H117" s="1">
        <f>F102+H114</f>
        <v>190.13100336768798</v>
      </c>
      <c r="I117" s="4">
        <f>-H116/H117</f>
        <v>-1.1146577865464777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Ushizawa</dc:creator>
  <cp:lastModifiedBy>Ushizawa</cp:lastModifiedBy>
  <dcterms:created xsi:type="dcterms:W3CDTF">2020-01-27T11:27:35Z</dcterms:created>
  <dcterms:modified xsi:type="dcterms:W3CDTF">2020-01-30T08:57:16Z</dcterms:modified>
</cp:coreProperties>
</file>