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248" activeTab="2"/>
  </bookViews>
  <sheets>
    <sheet name="一元配置" sheetId="1" r:id="rId1"/>
    <sheet name="二元配置" sheetId="2" r:id="rId2"/>
    <sheet name="三元配置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3"/>
  <c r="H56"/>
  <c r="G56"/>
  <c r="D56"/>
  <c r="E56"/>
  <c r="D57"/>
  <c r="E57"/>
  <c r="D58"/>
  <c r="E58"/>
  <c r="D59"/>
  <c r="E59"/>
  <c r="D60"/>
  <c r="E60"/>
  <c r="C60"/>
  <c r="C59"/>
  <c r="C58"/>
  <c r="C57"/>
  <c r="C56"/>
  <c r="E9" i="2"/>
  <c r="E15"/>
  <c r="G51" i="3" l="1"/>
  <c r="C24" i="1"/>
  <c r="D15" i="3"/>
  <c r="C15"/>
  <c r="F42"/>
  <c r="F51"/>
  <c r="C51"/>
  <c r="C48"/>
  <c r="D48"/>
  <c r="C49"/>
  <c r="D49"/>
  <c r="C50"/>
  <c r="D50"/>
  <c r="D47"/>
  <c r="C47"/>
  <c r="B28" i="2"/>
  <c r="C28"/>
  <c r="D28"/>
  <c r="C27"/>
  <c r="D27"/>
  <c r="B27"/>
  <c r="E47" i="3"/>
  <c r="C25" i="1"/>
  <c r="D25"/>
  <c r="E25"/>
  <c r="F25"/>
  <c r="C26"/>
  <c r="D26"/>
  <c r="E26"/>
  <c r="F26"/>
  <c r="D24"/>
  <c r="E24"/>
  <c r="F24"/>
  <c r="D51" i="3"/>
  <c r="F6"/>
  <c r="F3"/>
  <c r="D38" s="1"/>
  <c r="D42" s="1"/>
  <c r="E29"/>
  <c r="H33"/>
  <c r="H24"/>
  <c r="C41"/>
  <c r="D41"/>
  <c r="D40"/>
  <c r="C40"/>
  <c r="C39"/>
  <c r="D39"/>
  <c r="C38"/>
  <c r="E38" s="1"/>
  <c r="G42"/>
  <c r="F33"/>
  <c r="C33"/>
  <c r="D32"/>
  <c r="C32"/>
  <c r="D30"/>
  <c r="C30"/>
  <c r="D31"/>
  <c r="D29"/>
  <c r="C31"/>
  <c r="C29"/>
  <c r="G33"/>
  <c r="D33"/>
  <c r="G24"/>
  <c r="D24"/>
  <c r="C24"/>
  <c r="D23"/>
  <c r="C23"/>
  <c r="C12"/>
  <c r="D13"/>
  <c r="C14"/>
  <c r="C11"/>
  <c r="E3"/>
  <c r="G3"/>
  <c r="D12" s="1"/>
  <c r="E6"/>
  <c r="D7"/>
  <c r="D20" s="1"/>
  <c r="C7"/>
  <c r="C20" s="1"/>
  <c r="D37" i="2"/>
  <c r="E37"/>
  <c r="C37"/>
  <c r="D36"/>
  <c r="D35"/>
  <c r="E35"/>
  <c r="C35"/>
  <c r="D34"/>
  <c r="E34"/>
  <c r="C34"/>
  <c r="H17"/>
  <c r="G23"/>
  <c r="G17"/>
  <c r="G11"/>
  <c r="B29"/>
  <c r="D29"/>
  <c r="C29"/>
  <c r="C22"/>
  <c r="D22"/>
  <c r="B22"/>
  <c r="C21"/>
  <c r="D21"/>
  <c r="B21"/>
  <c r="C23"/>
  <c r="D23"/>
  <c r="B23"/>
  <c r="F17"/>
  <c r="B17"/>
  <c r="B16"/>
  <c r="C16"/>
  <c r="D16"/>
  <c r="C15"/>
  <c r="D15"/>
  <c r="B15"/>
  <c r="D17"/>
  <c r="C17"/>
  <c r="F11"/>
  <c r="F3"/>
  <c r="E4"/>
  <c r="E3"/>
  <c r="C5"/>
  <c r="D5"/>
  <c r="B5"/>
  <c r="C9"/>
  <c r="B10"/>
  <c r="H51" i="3" l="1"/>
  <c r="C42"/>
  <c r="H42" s="1"/>
  <c r="D11"/>
  <c r="E11" s="1"/>
  <c r="C13"/>
  <c r="C22"/>
  <c r="D22"/>
  <c r="D14"/>
  <c r="G15" s="1"/>
  <c r="C21"/>
  <c r="D21"/>
  <c r="E20"/>
  <c r="F29" i="2"/>
  <c r="E27"/>
  <c r="F23"/>
  <c r="H23" s="1"/>
  <c r="E21"/>
  <c r="H11"/>
  <c r="C11"/>
  <c r="D10"/>
  <c r="B9"/>
  <c r="C10"/>
  <c r="D9"/>
  <c r="H29" l="1"/>
  <c r="E36" s="1"/>
  <c r="C36"/>
  <c r="F24" i="3"/>
  <c r="F15"/>
  <c r="H15" s="1"/>
  <c r="D11" i="2"/>
  <c r="B11"/>
  <c r="H34" l="1"/>
  <c r="G34"/>
  <c r="I27" i="1"/>
  <c r="D6" l="1"/>
  <c r="E6"/>
  <c r="F6"/>
  <c r="C6"/>
  <c r="I20"/>
  <c r="D31" s="1"/>
  <c r="D32" l="1"/>
  <c r="G3" l="1"/>
  <c r="C10" l="1"/>
  <c r="C11"/>
  <c r="C18"/>
  <c r="C19"/>
  <c r="F17"/>
  <c r="D19"/>
  <c r="E17"/>
  <c r="C17"/>
  <c r="D17"/>
  <c r="D18"/>
  <c r="E18"/>
  <c r="F19"/>
  <c r="E19"/>
  <c r="F18"/>
  <c r="E11"/>
  <c r="E12"/>
  <c r="F10"/>
  <c r="D12"/>
  <c r="F11"/>
  <c r="F12"/>
  <c r="D11"/>
  <c r="E10"/>
  <c r="C12"/>
  <c r="D10"/>
  <c r="D13" s="1"/>
  <c r="F27"/>
  <c r="E27"/>
  <c r="I13" l="1"/>
  <c r="D33" s="1"/>
  <c r="E13"/>
  <c r="F13"/>
  <c r="C13"/>
  <c r="G10"/>
  <c r="D27"/>
  <c r="G17"/>
  <c r="C20"/>
  <c r="F20"/>
  <c r="D20"/>
  <c r="E20"/>
  <c r="C27"/>
  <c r="G24"/>
  <c r="H13" l="1"/>
  <c r="H27"/>
  <c r="H20"/>
  <c r="J13" l="1"/>
  <c r="E33" s="1"/>
  <c r="C33"/>
  <c r="J20"/>
  <c r="E31" s="1"/>
  <c r="C31"/>
  <c r="J27"/>
  <c r="E32" s="1"/>
  <c r="G31" s="1"/>
  <c r="C32"/>
</calcChain>
</file>

<file path=xl/sharedStrings.xml><?xml version="1.0" encoding="utf-8"?>
<sst xmlns="http://schemas.openxmlformats.org/spreadsheetml/2006/main" count="316" uniqueCount="103">
  <si>
    <t>A1</t>
  </si>
  <si>
    <t>A1</t>
    <phoneticPr fontId="1"/>
  </si>
  <si>
    <t>A2</t>
  </si>
  <si>
    <t>A3</t>
  </si>
  <si>
    <t>因子</t>
    <rPh sb="0" eb="2">
      <t>インシ</t>
    </rPh>
    <phoneticPr fontId="1"/>
  </si>
  <si>
    <t>データ</t>
    <phoneticPr fontId="1"/>
  </si>
  <si>
    <t>A4</t>
  </si>
  <si>
    <t>①</t>
    <phoneticPr fontId="1"/>
  </si>
  <si>
    <t>②</t>
    <phoneticPr fontId="1"/>
  </si>
  <si>
    <t>③</t>
    <phoneticPr fontId="1"/>
  </si>
  <si>
    <t>全平均</t>
    <rPh sb="0" eb="1">
      <t>ゼン</t>
    </rPh>
    <rPh sb="1" eb="3">
      <t>ヘイキン</t>
    </rPh>
    <phoneticPr fontId="1"/>
  </si>
  <si>
    <t>平均</t>
  </si>
  <si>
    <t>平均</t>
    <rPh sb="0" eb="2">
      <t>ヘイキン</t>
    </rPh>
    <phoneticPr fontId="1"/>
  </si>
  <si>
    <t>効果</t>
    <rPh sb="0" eb="2">
      <t>コウカ</t>
    </rPh>
    <phoneticPr fontId="1"/>
  </si>
  <si>
    <t>誤差</t>
  </si>
  <si>
    <t>誤差</t>
    <rPh sb="0" eb="2">
      <t>ゴサ</t>
    </rPh>
    <phoneticPr fontId="1"/>
  </si>
  <si>
    <t>V2</t>
  </si>
  <si>
    <t>平方和</t>
    <phoneticPr fontId="1"/>
  </si>
  <si>
    <t>平方和合計</t>
    <rPh sb="3" eb="5">
      <t>ゴウケイ</t>
    </rPh>
    <phoneticPr fontId="1"/>
  </si>
  <si>
    <t>自由度</t>
    <rPh sb="0" eb="3">
      <t>ジユウド</t>
    </rPh>
    <phoneticPr fontId="2"/>
  </si>
  <si>
    <t>分散V2</t>
    <rPh sb="0" eb="2">
      <t>ブンサン</t>
    </rPh>
    <phoneticPr fontId="1"/>
  </si>
  <si>
    <t>分散V1</t>
    <rPh sb="0" eb="2">
      <t>ブンサン</t>
    </rPh>
    <phoneticPr fontId="1"/>
  </si>
  <si>
    <t>分散分析表</t>
  </si>
  <si>
    <t>分散分析表</t>
    <rPh sb="0" eb="2">
      <t>ブンサン</t>
    </rPh>
    <rPh sb="2" eb="4">
      <t>ブンセキ</t>
    </rPh>
    <rPh sb="4" eb="5">
      <t>ヒョウ</t>
    </rPh>
    <phoneticPr fontId="1"/>
  </si>
  <si>
    <t>全体</t>
    <rPh sb="0" eb="1">
      <t>ゼン</t>
    </rPh>
    <rPh sb="1" eb="2">
      <t>タイ</t>
    </rPh>
    <phoneticPr fontId="1"/>
  </si>
  <si>
    <t>全変動</t>
    <rPh sb="0" eb="1">
      <t>ゼン</t>
    </rPh>
    <rPh sb="1" eb="3">
      <t>ヘンドウ</t>
    </rPh>
    <phoneticPr fontId="1"/>
  </si>
  <si>
    <t>効果（偏差）変動</t>
    <rPh sb="0" eb="2">
      <t>コウカ</t>
    </rPh>
    <rPh sb="3" eb="5">
      <t>ヘンサ</t>
    </rPh>
    <rPh sb="6" eb="8">
      <t>ヘンドウ</t>
    </rPh>
    <phoneticPr fontId="1"/>
  </si>
  <si>
    <t>誤差変動</t>
    <rPh sb="0" eb="2">
      <t>ゴサ</t>
    </rPh>
    <rPh sb="2" eb="4">
      <t>ヘンドウ</t>
    </rPh>
    <phoneticPr fontId="1"/>
  </si>
  <si>
    <t>分散分析: 一元配置</t>
  </si>
  <si>
    <t>概要</t>
  </si>
  <si>
    <t>グループ</t>
  </si>
  <si>
    <t>データの個数</t>
  </si>
  <si>
    <t>合計</t>
  </si>
  <si>
    <t>分散</t>
  </si>
  <si>
    <t>変動要因</t>
  </si>
  <si>
    <t>変動</t>
  </si>
  <si>
    <t>自由度</t>
  </si>
  <si>
    <t>P-値</t>
  </si>
  <si>
    <t>F 境界値</t>
  </si>
  <si>
    <t>グループ間</t>
  </si>
  <si>
    <t>グループ内</t>
  </si>
  <si>
    <t>生データ</t>
    <rPh sb="0" eb="1">
      <t>ナマ</t>
    </rPh>
    <phoneticPr fontId="1"/>
  </si>
  <si>
    <t>因子の平均</t>
    <rPh sb="0" eb="2">
      <t>インシ</t>
    </rPh>
    <rPh sb="3" eb="5">
      <t>ヘイキン</t>
    </rPh>
    <phoneticPr fontId="1"/>
  </si>
  <si>
    <t>全変動（生データ－全平均）</t>
    <rPh sb="0" eb="1">
      <t>ゼン</t>
    </rPh>
    <rPh sb="1" eb="3">
      <t>ヘンドウ</t>
    </rPh>
    <rPh sb="4" eb="5">
      <t>ナマ</t>
    </rPh>
    <rPh sb="9" eb="10">
      <t>ゼン</t>
    </rPh>
    <rPh sb="10" eb="12">
      <t>ヘイキン</t>
    </rPh>
    <phoneticPr fontId="1"/>
  </si>
  <si>
    <t>因子の効果（因子の平均－全平均）</t>
    <rPh sb="0" eb="2">
      <t>インシ</t>
    </rPh>
    <rPh sb="6" eb="8">
      <t>インシ</t>
    </rPh>
    <rPh sb="9" eb="11">
      <t>ヘイキン</t>
    </rPh>
    <rPh sb="12" eb="13">
      <t>ゼン</t>
    </rPh>
    <rPh sb="13" eb="15">
      <t>ヘイキン</t>
    </rPh>
    <phoneticPr fontId="1"/>
  </si>
  <si>
    <t>平方和</t>
    <rPh sb="0" eb="2">
      <t>ヘイホウ</t>
    </rPh>
    <rPh sb="2" eb="3">
      <t>ワ</t>
    </rPh>
    <phoneticPr fontId="1"/>
  </si>
  <si>
    <t>因子の効果</t>
    <rPh sb="0" eb="2">
      <t>インシ</t>
    </rPh>
    <rPh sb="3" eb="5">
      <t>コウカ</t>
    </rPh>
    <phoneticPr fontId="1"/>
  </si>
  <si>
    <t>自由度</t>
    <rPh sb="0" eb="3">
      <t>ジユウド</t>
    </rPh>
    <phoneticPr fontId="1"/>
  </si>
  <si>
    <t>分散</t>
    <rPh sb="0" eb="2">
      <t>ブンサン</t>
    </rPh>
    <phoneticPr fontId="1"/>
  </si>
  <si>
    <t>分析ツールの実行結果</t>
    <rPh sb="0" eb="2">
      <t>ブンセキ</t>
    </rPh>
    <rPh sb="6" eb="8">
      <t>ジッコウ</t>
    </rPh>
    <rPh sb="8" eb="10">
      <t>ケッカ</t>
    </rPh>
    <phoneticPr fontId="1"/>
  </si>
  <si>
    <t>観測された
分散比</t>
    <phoneticPr fontId="1"/>
  </si>
  <si>
    <t>V1</t>
    <phoneticPr fontId="1"/>
  </si>
  <si>
    <t>F値</t>
    <rPh sb="1" eb="2">
      <t>チ</t>
    </rPh>
    <phoneticPr fontId="1"/>
  </si>
  <si>
    <t>因子平均４個から全平均１個を差し引いた値</t>
    <rPh sb="0" eb="2">
      <t>インシ</t>
    </rPh>
    <rPh sb="2" eb="4">
      <t>ヘイキン</t>
    </rPh>
    <rPh sb="5" eb="6">
      <t>コ</t>
    </rPh>
    <rPh sb="8" eb="9">
      <t>ゼン</t>
    </rPh>
    <rPh sb="9" eb="11">
      <t>ヘイキン</t>
    </rPh>
    <rPh sb="12" eb="13">
      <t>コ</t>
    </rPh>
    <rPh sb="14" eb="15">
      <t>サ</t>
    </rPh>
    <rPh sb="16" eb="17">
      <t>ヒ</t>
    </rPh>
    <rPh sb="19" eb="20">
      <t>アタイ</t>
    </rPh>
    <phoneticPr fontId="1"/>
  </si>
  <si>
    <t>全変動は、12個の生データから全平均１個を差し引いた値</t>
    <rPh sb="0" eb="1">
      <t>ゼン</t>
    </rPh>
    <rPh sb="1" eb="3">
      <t>ヘンドウ</t>
    </rPh>
    <rPh sb="7" eb="8">
      <t>コ</t>
    </rPh>
    <rPh sb="9" eb="10">
      <t>ナマ</t>
    </rPh>
    <rPh sb="15" eb="16">
      <t>ゼン</t>
    </rPh>
    <rPh sb="16" eb="18">
      <t>ヘイキン</t>
    </rPh>
    <rPh sb="19" eb="20">
      <t>コ</t>
    </rPh>
    <rPh sb="21" eb="22">
      <t>サ</t>
    </rPh>
    <rPh sb="23" eb="24">
      <t>ヒ</t>
    </rPh>
    <rPh sb="26" eb="27">
      <t>アタイ</t>
    </rPh>
    <phoneticPr fontId="1"/>
  </si>
  <si>
    <t>B1</t>
  </si>
  <si>
    <t>B1</t>
    <phoneticPr fontId="1"/>
  </si>
  <si>
    <t>B2</t>
  </si>
  <si>
    <t>B2</t>
    <phoneticPr fontId="1"/>
  </si>
  <si>
    <t>A列平均</t>
    <rPh sb="1" eb="2">
      <t>レツ</t>
    </rPh>
    <rPh sb="2" eb="4">
      <t>ヘイキン</t>
    </rPh>
    <phoneticPr fontId="1"/>
  </si>
  <si>
    <t>B行平均</t>
    <rPh sb="1" eb="2">
      <t>ギョウ</t>
    </rPh>
    <rPh sb="2" eb="4">
      <t>ヘイキン</t>
    </rPh>
    <phoneticPr fontId="1"/>
  </si>
  <si>
    <t>A因子の効果（A因子の平均－全平均）</t>
    <rPh sb="1" eb="3">
      <t>インシ</t>
    </rPh>
    <rPh sb="8" eb="10">
      <t>インシ</t>
    </rPh>
    <rPh sb="11" eb="13">
      <t>ヘイキン</t>
    </rPh>
    <rPh sb="14" eb="15">
      <t>ゼン</t>
    </rPh>
    <rPh sb="15" eb="17">
      <t>ヘイキン</t>
    </rPh>
    <phoneticPr fontId="1"/>
  </si>
  <si>
    <t>B因子の効果（B因子の平均－全平均）</t>
    <rPh sb="1" eb="3">
      <t>インシ</t>
    </rPh>
    <rPh sb="8" eb="10">
      <t>インシ</t>
    </rPh>
    <rPh sb="11" eb="13">
      <t>ヘイキン</t>
    </rPh>
    <rPh sb="14" eb="15">
      <t>ゼン</t>
    </rPh>
    <rPh sb="15" eb="17">
      <t>ヘイキン</t>
    </rPh>
    <phoneticPr fontId="1"/>
  </si>
  <si>
    <t>効果A（偏差）変動</t>
    <rPh sb="0" eb="2">
      <t>コウカ</t>
    </rPh>
    <rPh sb="4" eb="6">
      <t>ヘンサ</t>
    </rPh>
    <rPh sb="7" eb="9">
      <t>ヘンドウ</t>
    </rPh>
    <phoneticPr fontId="1"/>
  </si>
  <si>
    <t>効果B（偏差）変動</t>
    <rPh sb="0" eb="2">
      <t>コウカ</t>
    </rPh>
    <rPh sb="4" eb="6">
      <t>ヘンサ</t>
    </rPh>
    <rPh sb="7" eb="9">
      <t>ヘンドウ</t>
    </rPh>
    <phoneticPr fontId="1"/>
  </si>
  <si>
    <t>全変動は、6個の生データから全平均１個を差し引いた値</t>
    <rPh sb="0" eb="1">
      <t>ゼン</t>
    </rPh>
    <rPh sb="1" eb="3">
      <t>ヘンドウ</t>
    </rPh>
    <rPh sb="6" eb="7">
      <t>コ</t>
    </rPh>
    <rPh sb="8" eb="9">
      <t>ナマ</t>
    </rPh>
    <rPh sb="14" eb="15">
      <t>ゼン</t>
    </rPh>
    <rPh sb="15" eb="17">
      <t>ヘイキン</t>
    </rPh>
    <rPh sb="18" eb="19">
      <t>コ</t>
    </rPh>
    <rPh sb="20" eb="21">
      <t>サ</t>
    </rPh>
    <rPh sb="22" eb="23">
      <t>ヒ</t>
    </rPh>
    <rPh sb="25" eb="26">
      <t>アタイ</t>
    </rPh>
    <phoneticPr fontId="1"/>
  </si>
  <si>
    <t>因子平均3個から全平均１個を差し引いた値</t>
    <rPh sb="0" eb="2">
      <t>インシ</t>
    </rPh>
    <rPh sb="2" eb="4">
      <t>ヘイキン</t>
    </rPh>
    <rPh sb="5" eb="6">
      <t>コ</t>
    </rPh>
    <rPh sb="8" eb="9">
      <t>ゼン</t>
    </rPh>
    <rPh sb="9" eb="11">
      <t>ヘイキン</t>
    </rPh>
    <rPh sb="12" eb="13">
      <t>コ</t>
    </rPh>
    <rPh sb="14" eb="15">
      <t>サ</t>
    </rPh>
    <rPh sb="16" eb="17">
      <t>ヒ</t>
    </rPh>
    <rPh sb="19" eb="20">
      <t>アタイ</t>
    </rPh>
    <phoneticPr fontId="1"/>
  </si>
  <si>
    <t>因子平均2個から全平均１個を差し引いた値</t>
    <rPh sb="0" eb="2">
      <t>インシ</t>
    </rPh>
    <rPh sb="2" eb="4">
      <t>ヘイキン</t>
    </rPh>
    <rPh sb="5" eb="6">
      <t>コ</t>
    </rPh>
    <rPh sb="8" eb="9">
      <t>ゼン</t>
    </rPh>
    <rPh sb="9" eb="11">
      <t>ヘイキン</t>
    </rPh>
    <rPh sb="12" eb="13">
      <t>コ</t>
    </rPh>
    <rPh sb="14" eb="15">
      <t>サ</t>
    </rPh>
    <rPh sb="16" eb="17">
      <t>ヒ</t>
    </rPh>
    <rPh sb="19" eb="20">
      <t>アタイ</t>
    </rPh>
    <phoneticPr fontId="1"/>
  </si>
  <si>
    <t>因子Aの効果</t>
    <rPh sb="0" eb="2">
      <t>インシ</t>
    </rPh>
    <rPh sb="4" eb="6">
      <t>コウカ</t>
    </rPh>
    <phoneticPr fontId="1"/>
  </si>
  <si>
    <t>因子Bの効果</t>
    <rPh sb="0" eb="2">
      <t>インシ</t>
    </rPh>
    <rPh sb="4" eb="6">
      <t>コウカ</t>
    </rPh>
    <phoneticPr fontId="1"/>
  </si>
  <si>
    <t>分散V3</t>
    <rPh sb="0" eb="2">
      <t>ブンサン</t>
    </rPh>
    <phoneticPr fontId="1"/>
  </si>
  <si>
    <t>V3</t>
  </si>
  <si>
    <t>FA値</t>
    <rPh sb="2" eb="3">
      <t>チ</t>
    </rPh>
    <phoneticPr fontId="1"/>
  </si>
  <si>
    <t>FB値</t>
    <rPh sb="2" eb="3">
      <t>チ</t>
    </rPh>
    <phoneticPr fontId="1"/>
  </si>
  <si>
    <t>分散分析: 二元配置</t>
    <rPh sb="6" eb="7">
      <t>ニ</t>
    </rPh>
    <phoneticPr fontId="1"/>
  </si>
  <si>
    <t>分散分析: 繰り返しのない二元配置</t>
  </si>
  <si>
    <t>行</t>
  </si>
  <si>
    <t>列</t>
  </si>
  <si>
    <t>C1</t>
    <phoneticPr fontId="1"/>
  </si>
  <si>
    <t>B1</t>
    <phoneticPr fontId="1"/>
  </si>
  <si>
    <t>C2</t>
  </si>
  <si>
    <t>B1行平均</t>
    <rPh sb="2" eb="3">
      <t>ギョウ</t>
    </rPh>
    <rPh sb="3" eb="5">
      <t>ヘイキン</t>
    </rPh>
    <phoneticPr fontId="1"/>
  </si>
  <si>
    <t>B2行平均</t>
    <rPh sb="2" eb="3">
      <t>ギョウ</t>
    </rPh>
    <rPh sb="3" eb="5">
      <t>ヘイキン</t>
    </rPh>
    <phoneticPr fontId="1"/>
  </si>
  <si>
    <t>C1行平均</t>
    <rPh sb="2" eb="3">
      <t>ギョウ</t>
    </rPh>
    <rPh sb="3" eb="5">
      <t>ヘイキン</t>
    </rPh>
    <phoneticPr fontId="1"/>
  </si>
  <si>
    <t>C2行平均</t>
    <rPh sb="2" eb="3">
      <t>ギョウ</t>
    </rPh>
    <rPh sb="3" eb="5">
      <t>ヘイキン</t>
    </rPh>
    <phoneticPr fontId="1"/>
  </si>
  <si>
    <t>全変動は、8個の生データから全平均１個を差し引いた値</t>
    <rPh sb="0" eb="1">
      <t>ゼン</t>
    </rPh>
    <rPh sb="1" eb="3">
      <t>ヘンドウ</t>
    </rPh>
    <rPh sb="6" eb="7">
      <t>コ</t>
    </rPh>
    <rPh sb="8" eb="9">
      <t>ナマ</t>
    </rPh>
    <rPh sb="14" eb="15">
      <t>ゼン</t>
    </rPh>
    <rPh sb="15" eb="17">
      <t>ヘイキン</t>
    </rPh>
    <rPh sb="18" eb="19">
      <t>コ</t>
    </rPh>
    <rPh sb="20" eb="21">
      <t>サ</t>
    </rPh>
    <rPh sb="22" eb="23">
      <t>ヒ</t>
    </rPh>
    <rPh sb="25" eb="26">
      <t>アタイ</t>
    </rPh>
    <phoneticPr fontId="1"/>
  </si>
  <si>
    <t>C因子の効果（C因子の平均－全平均）</t>
    <rPh sb="1" eb="3">
      <t>インシ</t>
    </rPh>
    <rPh sb="8" eb="10">
      <t>インシ</t>
    </rPh>
    <rPh sb="11" eb="13">
      <t>ヘイキン</t>
    </rPh>
    <rPh sb="14" eb="15">
      <t>ゼン</t>
    </rPh>
    <rPh sb="15" eb="17">
      <t>ヘイキン</t>
    </rPh>
    <phoneticPr fontId="1"/>
  </si>
  <si>
    <t>分散V4</t>
    <rPh sb="0" eb="2">
      <t>ブンサン</t>
    </rPh>
    <phoneticPr fontId="1"/>
  </si>
  <si>
    <t>誤差（全変動－A因子の平均－B因子の平均－C因子の平均）</t>
    <rPh sb="0" eb="2">
      <t>ゴサ</t>
    </rPh>
    <rPh sb="3" eb="4">
      <t>ゼン</t>
    </rPh>
    <rPh sb="4" eb="6">
      <t>ヘンドウ</t>
    </rPh>
    <rPh sb="8" eb="10">
      <t>インシ</t>
    </rPh>
    <rPh sb="11" eb="13">
      <t>ヘイキン</t>
    </rPh>
    <phoneticPr fontId="1"/>
  </si>
  <si>
    <t>誤差（全変動－A因子の効果－B因子の効果）</t>
    <rPh sb="0" eb="2">
      <t>ゴサ</t>
    </rPh>
    <rPh sb="3" eb="4">
      <t>ゼン</t>
    </rPh>
    <rPh sb="4" eb="6">
      <t>ヘンドウ</t>
    </rPh>
    <rPh sb="8" eb="10">
      <t>インシ</t>
    </rPh>
    <rPh sb="11" eb="13">
      <t>コウカ</t>
    </rPh>
    <rPh sb="18" eb="20">
      <t>コウカ</t>
    </rPh>
    <phoneticPr fontId="1"/>
  </si>
  <si>
    <t>誤差（全変動－因子の効果）</t>
    <rPh sb="0" eb="2">
      <t>ゴサ</t>
    </rPh>
    <rPh sb="3" eb="4">
      <t>ゼン</t>
    </rPh>
    <rPh sb="4" eb="6">
      <t>ヘンドウ</t>
    </rPh>
    <rPh sb="7" eb="9">
      <t>インシ</t>
    </rPh>
    <rPh sb="10" eb="12">
      <t>コウカ</t>
    </rPh>
    <phoneticPr fontId="1"/>
  </si>
  <si>
    <t>生データ12個から平均４個を差し引いた値</t>
    <rPh sb="0" eb="1">
      <t>ナマ</t>
    </rPh>
    <rPh sb="6" eb="7">
      <t>コ</t>
    </rPh>
    <rPh sb="9" eb="11">
      <t>ヘイキン</t>
    </rPh>
    <rPh sb="12" eb="13">
      <t>コ</t>
    </rPh>
    <rPh sb="14" eb="15">
      <t>サ</t>
    </rPh>
    <rPh sb="16" eb="17">
      <t>ヒ</t>
    </rPh>
    <rPh sb="19" eb="20">
      <t>アタイ</t>
    </rPh>
    <phoneticPr fontId="1"/>
  </si>
  <si>
    <t>生データ6個から平均4個を差し引いた値</t>
    <rPh sb="0" eb="1">
      <t>ナマ</t>
    </rPh>
    <rPh sb="5" eb="6">
      <t>コ</t>
    </rPh>
    <rPh sb="8" eb="10">
      <t>ヘイキン</t>
    </rPh>
    <rPh sb="11" eb="12">
      <t>コ</t>
    </rPh>
    <rPh sb="13" eb="14">
      <t>サ</t>
    </rPh>
    <rPh sb="15" eb="16">
      <t>ヒ</t>
    </rPh>
    <rPh sb="18" eb="19">
      <t>アタイ</t>
    </rPh>
    <phoneticPr fontId="1"/>
  </si>
  <si>
    <t>生データ8個から平均4個を差し引いた値</t>
    <rPh sb="0" eb="1">
      <t>ナマ</t>
    </rPh>
    <rPh sb="5" eb="6">
      <t>コ</t>
    </rPh>
    <rPh sb="8" eb="10">
      <t>ヘイキン</t>
    </rPh>
    <rPh sb="11" eb="12">
      <t>コ</t>
    </rPh>
    <rPh sb="13" eb="14">
      <t>サ</t>
    </rPh>
    <rPh sb="15" eb="16">
      <t>ヒ</t>
    </rPh>
    <rPh sb="18" eb="19">
      <t>アタイ</t>
    </rPh>
    <phoneticPr fontId="1"/>
  </si>
  <si>
    <t>効果</t>
    <phoneticPr fontId="1"/>
  </si>
  <si>
    <t>誤差</t>
    <phoneticPr fontId="1"/>
  </si>
  <si>
    <t>誤差変動</t>
    <phoneticPr fontId="1"/>
  </si>
  <si>
    <t>効果変動</t>
    <phoneticPr fontId="1"/>
  </si>
  <si>
    <t>全体</t>
    <phoneticPr fontId="1"/>
  </si>
  <si>
    <t>因子Cの効果</t>
    <rPh sb="0" eb="2">
      <t>インシ</t>
    </rPh>
    <rPh sb="4" eb="6">
      <t>コウカ</t>
    </rPh>
    <phoneticPr fontId="1"/>
  </si>
  <si>
    <t>V4</t>
  </si>
  <si>
    <t>効果C（偏差）変動</t>
    <rPh sb="0" eb="2">
      <t>コウカ</t>
    </rPh>
    <rPh sb="4" eb="6">
      <t>ヘンサ</t>
    </rPh>
    <rPh sb="7" eb="9">
      <t>ヘンドウ</t>
    </rPh>
    <phoneticPr fontId="1"/>
  </si>
  <si>
    <t>FC値</t>
    <rPh sb="2" eb="3">
      <t>チ</t>
    </rPh>
    <phoneticPr fontId="1"/>
  </si>
</sst>
</file>

<file path=xl/styles.xml><?xml version="1.0" encoding="utf-8"?>
<styleSheet xmlns="http://schemas.openxmlformats.org/spreadsheetml/2006/main">
  <numFmts count="3">
    <numFmt numFmtId="176" formatCode="0.000"/>
    <numFmt numFmtId="177" formatCode="0.0"/>
    <numFmt numFmtId="183" formatCode="0.0_ "/>
  </numFmts>
  <fonts count="6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E53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一元配置!$B$3</c:f>
              <c:strCache>
                <c:ptCount val="1"/>
                <c:pt idx="0">
                  <c:v>①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一元配置!$C$2:$F$2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一元配置!$C$3:$F$3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一元配置!$B$4</c:f>
              <c:strCache>
                <c:ptCount val="1"/>
                <c:pt idx="0">
                  <c:v>②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一元配置!$C$2:$F$2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一元配置!$C$4:$F$4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17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一元配置!$B$5</c:f>
              <c:strCache>
                <c:ptCount val="1"/>
                <c:pt idx="0">
                  <c:v>③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一元配置!$C$2:$F$2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一元配置!$C$5:$F$5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ser>
          <c:idx val="3"/>
          <c:order val="3"/>
          <c:spPr>
            <a:ln w="19050">
              <a:noFill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一元配置!$C$6:$F$6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</c:numCache>
            </c:numRef>
          </c:val>
        </c:ser>
        <c:ser>
          <c:idx val="4"/>
          <c:order val="4"/>
          <c:tx>
            <c:strRef>
              <c:f>一元配置!$G$2</c:f>
              <c:strCache>
                <c:ptCount val="1"/>
                <c:pt idx="0">
                  <c:v>全平均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一元配置!$C$7:$F$7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</c:ser>
        <c:marker val="1"/>
        <c:axId val="66108416"/>
        <c:axId val="118244480"/>
      </c:lineChart>
      <c:catAx>
        <c:axId val="66108416"/>
        <c:scaling>
          <c:orientation val="minMax"/>
        </c:scaling>
        <c:axPos val="b"/>
        <c:tickLblPos val="nextTo"/>
        <c:crossAx val="118244480"/>
        <c:crosses val="autoZero"/>
        <c:auto val="1"/>
        <c:lblAlgn val="ctr"/>
        <c:lblOffset val="100"/>
      </c:catAx>
      <c:valAx>
        <c:axId val="118244480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6610841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一元配置!$Q$5</c:f>
              <c:strCache>
                <c:ptCount val="1"/>
                <c:pt idx="0">
                  <c:v>効果変動</c:v>
                </c:pt>
              </c:strCache>
            </c:strRef>
          </c:tx>
          <c:cat>
            <c:strRef>
              <c:f>一元配置!$R$3:$U$3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一元配置!$R$5:$U$5</c:f>
              <c:numCache>
                <c:formatCode>General</c:formatCode>
                <c:ptCount val="4"/>
                <c:pt idx="0">
                  <c:v>3</c:v>
                </c:pt>
                <c:pt idx="1">
                  <c:v>12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一元配置!$Q$6</c:f>
              <c:strCache>
                <c:ptCount val="1"/>
                <c:pt idx="0">
                  <c:v>誤差変動</c:v>
                </c:pt>
              </c:strCache>
            </c:strRef>
          </c:tx>
          <c:cat>
            <c:strRef>
              <c:f>一元配置!$R$3:$U$3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</c:strCache>
            </c:strRef>
          </c:cat>
          <c:val>
            <c:numRef>
              <c:f>一元配置!$R$6:$U$6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</c:ser>
        <c:overlap val="100"/>
        <c:axId val="120290688"/>
        <c:axId val="132929024"/>
      </c:barChart>
      <c:catAx>
        <c:axId val="120290688"/>
        <c:scaling>
          <c:orientation val="minMax"/>
        </c:scaling>
        <c:axPos val="b"/>
        <c:tickLblPos val="nextTo"/>
        <c:crossAx val="132929024"/>
        <c:crosses val="autoZero"/>
        <c:auto val="1"/>
        <c:lblAlgn val="ctr"/>
        <c:lblOffset val="100"/>
      </c:catAx>
      <c:valAx>
        <c:axId val="132929024"/>
        <c:scaling>
          <c:orientation val="minMax"/>
        </c:scaling>
        <c:axPos val="l"/>
        <c:majorGridlines/>
        <c:numFmt formatCode="General" sourceLinked="1"/>
        <c:tickLblPos val="nextTo"/>
        <c:crossAx val="120290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88407699037624E-2"/>
          <c:y val="5.1400554097404488E-2"/>
          <c:w val="0.71972134733158366"/>
          <c:h val="0.8326195683872849"/>
        </c:manualLayout>
      </c:layout>
      <c:barChart>
        <c:barDir val="col"/>
        <c:grouping val="stacked"/>
        <c:ser>
          <c:idx val="0"/>
          <c:order val="0"/>
          <c:dPt>
            <c:idx val="1"/>
            <c:spPr>
              <a:solidFill>
                <a:srgbClr val="DE5322"/>
              </a:solidFill>
            </c:spPr>
          </c:dPt>
          <c:cat>
            <c:strRef>
              <c:f>一元配置!$Q$20:$Q$21</c:f>
              <c:strCache>
                <c:ptCount val="2"/>
                <c:pt idx="0">
                  <c:v>効果</c:v>
                </c:pt>
                <c:pt idx="1">
                  <c:v>誤差</c:v>
                </c:pt>
              </c:strCache>
            </c:strRef>
          </c:cat>
          <c:val>
            <c:numRef>
              <c:f>一元配置!$R$20:$R$21</c:f>
              <c:numCache>
                <c:formatCode>General</c:formatCode>
                <c:ptCount val="2"/>
                <c:pt idx="0">
                  <c:v>14</c:v>
                </c:pt>
                <c:pt idx="1">
                  <c:v>2.5</c:v>
                </c:pt>
              </c:numCache>
            </c:numRef>
          </c:val>
        </c:ser>
        <c:overlap val="100"/>
        <c:axId val="133642112"/>
        <c:axId val="133742592"/>
      </c:barChart>
      <c:catAx>
        <c:axId val="133642112"/>
        <c:scaling>
          <c:orientation val="minMax"/>
        </c:scaling>
        <c:axPos val="b"/>
        <c:tickLblPos val="nextTo"/>
        <c:crossAx val="133742592"/>
        <c:crosses val="autoZero"/>
        <c:auto val="1"/>
        <c:lblAlgn val="ctr"/>
        <c:lblOffset val="100"/>
      </c:catAx>
      <c:valAx>
        <c:axId val="133742592"/>
        <c:scaling>
          <c:orientation val="minMax"/>
        </c:scaling>
        <c:axPos val="l"/>
        <c:majorGridlines/>
        <c:numFmt formatCode="General" sourceLinked="1"/>
        <c:tickLblPos val="nextTo"/>
        <c:crossAx val="133642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160020</xdr:rowOff>
    </xdr:from>
    <xdr:to>
      <xdr:col>11</xdr:col>
      <xdr:colOff>388620</xdr:colOff>
      <xdr:row>9</xdr:row>
      <xdr:rowOff>45720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22860</xdr:colOff>
      <xdr:row>7</xdr:row>
      <xdr:rowOff>76200</xdr:rowOff>
    </xdr:from>
    <xdr:to>
      <xdr:col>21</xdr:col>
      <xdr:colOff>22860</xdr:colOff>
      <xdr:row>16</xdr:row>
      <xdr:rowOff>106680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</xdr:colOff>
      <xdr:row>21</xdr:row>
      <xdr:rowOff>91440</xdr:rowOff>
    </xdr:from>
    <xdr:to>
      <xdr:col>19</xdr:col>
      <xdr:colOff>53340</xdr:colOff>
      <xdr:row>32</xdr:row>
      <xdr:rowOff>38100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>
      <selection activeCell="M9" sqref="M9"/>
    </sheetView>
  </sheetViews>
  <sheetFormatPr defaultRowHeight="13.2"/>
  <cols>
    <col min="1" max="1" width="11.33203125" customWidth="1"/>
    <col min="2" max="2" width="5.109375" customWidth="1"/>
    <col min="3" max="4" width="7.44140625" customWidth="1"/>
    <col min="5" max="5" width="9.44140625" bestFit="1" customWidth="1"/>
    <col min="6" max="6" width="6.44140625" bestFit="1" customWidth="1"/>
    <col min="8" max="8" width="11.6640625" customWidth="1"/>
    <col min="9" max="10" width="7.44140625" bestFit="1" customWidth="1"/>
    <col min="11" max="11" width="4.44140625" customWidth="1"/>
    <col min="17" max="17" width="9.5546875" bestFit="1" customWidth="1"/>
  </cols>
  <sheetData>
    <row r="1" spans="1:21">
      <c r="A1" s="15" t="s">
        <v>41</v>
      </c>
    </row>
    <row r="2" spans="1:21">
      <c r="A2" s="35" t="s">
        <v>4</v>
      </c>
      <c r="B2" s="36"/>
      <c r="C2" s="3" t="s">
        <v>1</v>
      </c>
      <c r="D2" s="3" t="s">
        <v>2</v>
      </c>
      <c r="E2" s="3" t="s">
        <v>3</v>
      </c>
      <c r="F2" s="3" t="s">
        <v>6</v>
      </c>
      <c r="G2" s="18" t="s">
        <v>10</v>
      </c>
    </row>
    <row r="3" spans="1:21">
      <c r="A3" s="32" t="s">
        <v>5</v>
      </c>
      <c r="B3" s="2" t="s">
        <v>7</v>
      </c>
      <c r="C3" s="3">
        <v>11</v>
      </c>
      <c r="D3" s="3">
        <v>10</v>
      </c>
      <c r="E3" s="3">
        <v>15</v>
      </c>
      <c r="F3" s="3">
        <v>13</v>
      </c>
      <c r="G3" s="32">
        <f>AVERAGE(C3:F5)</f>
        <v>12</v>
      </c>
      <c r="Q3" s="2"/>
      <c r="R3" s="4" t="s">
        <v>1</v>
      </c>
      <c r="S3" s="4" t="s">
        <v>2</v>
      </c>
      <c r="T3" s="4" t="s">
        <v>3</v>
      </c>
      <c r="U3" s="4" t="s">
        <v>6</v>
      </c>
    </row>
    <row r="4" spans="1:21">
      <c r="A4" s="33"/>
      <c r="B4" s="2" t="s">
        <v>8</v>
      </c>
      <c r="C4" s="3">
        <v>10</v>
      </c>
      <c r="D4" s="3">
        <v>8</v>
      </c>
      <c r="E4" s="3">
        <v>17</v>
      </c>
      <c r="F4" s="3">
        <v>11</v>
      </c>
      <c r="G4" s="33"/>
      <c r="Q4" s="4" t="s">
        <v>25</v>
      </c>
      <c r="R4" s="4">
        <v>5</v>
      </c>
      <c r="S4" s="4">
        <v>20</v>
      </c>
      <c r="T4" s="4">
        <v>35</v>
      </c>
      <c r="U4" s="4">
        <v>2</v>
      </c>
    </row>
    <row r="5" spans="1:21">
      <c r="A5" s="34"/>
      <c r="B5" s="2" t="s">
        <v>9</v>
      </c>
      <c r="C5" s="3">
        <v>12</v>
      </c>
      <c r="D5" s="3">
        <v>12</v>
      </c>
      <c r="E5" s="3">
        <v>13</v>
      </c>
      <c r="F5" s="3">
        <v>12</v>
      </c>
      <c r="G5" s="34"/>
      <c r="Q5" s="2" t="s">
        <v>97</v>
      </c>
      <c r="R5" s="4">
        <v>3</v>
      </c>
      <c r="S5" s="4">
        <v>12</v>
      </c>
      <c r="T5" s="4">
        <v>27</v>
      </c>
      <c r="U5" s="4">
        <v>0</v>
      </c>
    </row>
    <row r="6" spans="1:21">
      <c r="A6" s="37" t="s">
        <v>42</v>
      </c>
      <c r="B6" s="37"/>
      <c r="C6" s="3">
        <f>AVERAGE(C3:C5)</f>
        <v>11</v>
      </c>
      <c r="D6" s="3">
        <f t="shared" ref="D6:F6" si="0">AVERAGE(D3:D5)</f>
        <v>10</v>
      </c>
      <c r="E6" s="3">
        <f t="shared" si="0"/>
        <v>15</v>
      </c>
      <c r="F6" s="3">
        <f t="shared" si="0"/>
        <v>12</v>
      </c>
      <c r="G6" s="8"/>
      <c r="H6" s="7"/>
      <c r="I6" s="8"/>
      <c r="J6" s="8"/>
      <c r="Q6" s="2" t="s">
        <v>96</v>
      </c>
      <c r="R6" s="4">
        <v>2</v>
      </c>
      <c r="S6" s="4">
        <v>8</v>
      </c>
      <c r="T6" s="4">
        <v>8</v>
      </c>
      <c r="U6" s="4">
        <v>2</v>
      </c>
    </row>
    <row r="7" spans="1:21">
      <c r="A7" s="7"/>
      <c r="B7" s="7"/>
      <c r="C7" s="31">
        <v>12</v>
      </c>
      <c r="D7" s="31">
        <v>12</v>
      </c>
      <c r="E7" s="31">
        <v>12</v>
      </c>
      <c r="F7" s="31">
        <v>12</v>
      </c>
      <c r="G7" s="8"/>
      <c r="H7" s="7"/>
      <c r="I7" s="8"/>
      <c r="J7" s="8"/>
    </row>
    <row r="8" spans="1:21">
      <c r="A8" s="16" t="s">
        <v>43</v>
      </c>
      <c r="B8" s="7"/>
      <c r="C8" s="8"/>
      <c r="D8" s="8"/>
      <c r="E8" s="8"/>
      <c r="F8" s="8"/>
    </row>
    <row r="9" spans="1:21">
      <c r="A9" s="35" t="s">
        <v>4</v>
      </c>
      <c r="B9" s="36"/>
      <c r="C9" s="3" t="s">
        <v>1</v>
      </c>
      <c r="D9" s="3" t="s">
        <v>2</v>
      </c>
      <c r="E9" s="3" t="s">
        <v>3</v>
      </c>
      <c r="F9" s="3" t="s">
        <v>6</v>
      </c>
      <c r="G9" s="5" t="s">
        <v>12</v>
      </c>
    </row>
    <row r="10" spans="1:21">
      <c r="A10" s="32" t="s">
        <v>5</v>
      </c>
      <c r="B10" s="2" t="s">
        <v>7</v>
      </c>
      <c r="C10" s="3">
        <f>C3-$G$3</f>
        <v>-1</v>
      </c>
      <c r="D10" s="3">
        <f t="shared" ref="D10:F10" si="1">D3-$G$3</f>
        <v>-2</v>
      </c>
      <c r="E10" s="3">
        <f t="shared" si="1"/>
        <v>3</v>
      </c>
      <c r="F10" s="3">
        <f t="shared" si="1"/>
        <v>1</v>
      </c>
      <c r="G10" s="32">
        <f>AVERAGE(C10:F12)</f>
        <v>0</v>
      </c>
    </row>
    <row r="11" spans="1:21">
      <c r="A11" s="33"/>
      <c r="B11" s="2" t="s">
        <v>8</v>
      </c>
      <c r="C11" s="3">
        <f>C4-$G$3</f>
        <v>-2</v>
      </c>
      <c r="D11" s="3">
        <f>D4-$G$3</f>
        <v>-4</v>
      </c>
      <c r="E11" s="3">
        <f>E4-$G$3</f>
        <v>5</v>
      </c>
      <c r="F11" s="3">
        <f>F4-$G$3</f>
        <v>-1</v>
      </c>
      <c r="G11" s="33"/>
      <c r="H11" s="1" t="s">
        <v>25</v>
      </c>
    </row>
    <row r="12" spans="1:21">
      <c r="A12" s="34"/>
      <c r="B12" s="2" t="s">
        <v>9</v>
      </c>
      <c r="C12" s="3">
        <f t="shared" ref="C12:F12" si="2">C5-$G$3</f>
        <v>0</v>
      </c>
      <c r="D12" s="3">
        <f t="shared" si="2"/>
        <v>0</v>
      </c>
      <c r="E12" s="3">
        <f t="shared" si="2"/>
        <v>1</v>
      </c>
      <c r="F12" s="3">
        <f t="shared" si="2"/>
        <v>0</v>
      </c>
      <c r="G12" s="34"/>
      <c r="H12" s="3" t="s">
        <v>18</v>
      </c>
      <c r="I12" s="3" t="s">
        <v>19</v>
      </c>
      <c r="J12" s="3" t="s">
        <v>21</v>
      </c>
    </row>
    <row r="13" spans="1:21">
      <c r="A13" s="35" t="s">
        <v>17</v>
      </c>
      <c r="B13" s="36"/>
      <c r="C13" s="3">
        <f>SUMSQ(C10:C12)</f>
        <v>5</v>
      </c>
      <c r="D13" s="3">
        <f>SUMSQ(D10:D12)</f>
        <v>20</v>
      </c>
      <c r="E13" s="3">
        <f t="shared" ref="E13" si="3">SUMSQ(E10:E12)</f>
        <v>35</v>
      </c>
      <c r="F13" s="3">
        <f t="shared" ref="F13" si="4">SUMSQ(F10:F12)</f>
        <v>2</v>
      </c>
      <c r="G13" s="7"/>
      <c r="H13" s="5">
        <f>SUM(C13:F13)</f>
        <v>62</v>
      </c>
      <c r="I13" s="3">
        <f>COUNT(C10:F12)-1</f>
        <v>11</v>
      </c>
      <c r="J13" s="23">
        <f>H13/I13</f>
        <v>5.6363636363636367</v>
      </c>
    </row>
    <row r="14" spans="1:21">
      <c r="A14" s="7"/>
      <c r="B14" s="7"/>
      <c r="C14" s="8"/>
      <c r="D14" s="8"/>
      <c r="E14" s="8"/>
      <c r="F14" s="8"/>
      <c r="G14" s="7"/>
      <c r="H14" s="9"/>
      <c r="I14" s="19" t="s">
        <v>54</v>
      </c>
      <c r="J14" s="8"/>
    </row>
    <row r="15" spans="1:21">
      <c r="A15" s="16" t="s">
        <v>44</v>
      </c>
      <c r="B15" s="7"/>
      <c r="C15" s="8"/>
      <c r="D15" s="8"/>
      <c r="E15" s="8"/>
      <c r="F15" s="8"/>
    </row>
    <row r="16" spans="1:21">
      <c r="A16" s="35" t="s">
        <v>4</v>
      </c>
      <c r="B16" s="36"/>
      <c r="C16" s="3" t="s">
        <v>1</v>
      </c>
      <c r="D16" s="3" t="s">
        <v>2</v>
      </c>
      <c r="E16" s="3" t="s">
        <v>3</v>
      </c>
      <c r="F16" s="3" t="s">
        <v>6</v>
      </c>
      <c r="G16" s="3" t="s">
        <v>12</v>
      </c>
    </row>
    <row r="17" spans="1:18">
      <c r="A17" s="32" t="s">
        <v>13</v>
      </c>
      <c r="B17" s="2" t="s">
        <v>7</v>
      </c>
      <c r="C17" s="3">
        <f>$C$6-$G$3</f>
        <v>-1</v>
      </c>
      <c r="D17" s="3">
        <f>$D$6-$G$3</f>
        <v>-2</v>
      </c>
      <c r="E17" s="3">
        <f>$E$6-$G$3</f>
        <v>3</v>
      </c>
      <c r="F17" s="3">
        <f>$F$6-$G$3</f>
        <v>0</v>
      </c>
      <c r="G17" s="32">
        <f>AVERAGE(C17:F19)</f>
        <v>0</v>
      </c>
    </row>
    <row r="18" spans="1:18">
      <c r="A18" s="33"/>
      <c r="B18" s="2" t="s">
        <v>8</v>
      </c>
      <c r="C18" s="3">
        <f t="shared" ref="C18:C19" si="5">$C$6-$G$3</f>
        <v>-1</v>
      </c>
      <c r="D18" s="3">
        <f t="shared" ref="D18:D19" si="6">$D$6-$G$3</f>
        <v>-2</v>
      </c>
      <c r="E18" s="3">
        <f t="shared" ref="E18:E19" si="7">$E$6-$G$3</f>
        <v>3</v>
      </c>
      <c r="F18" s="3">
        <f t="shared" ref="F18:F19" si="8">$F$6-$G$3</f>
        <v>0</v>
      </c>
      <c r="G18" s="33"/>
      <c r="H18" s="11" t="s">
        <v>26</v>
      </c>
    </row>
    <row r="19" spans="1:18">
      <c r="A19" s="34"/>
      <c r="B19" s="2" t="s">
        <v>9</v>
      </c>
      <c r="C19" s="3">
        <f t="shared" si="5"/>
        <v>-1</v>
      </c>
      <c r="D19" s="3">
        <f t="shared" si="6"/>
        <v>-2</v>
      </c>
      <c r="E19" s="3">
        <f t="shared" si="7"/>
        <v>3</v>
      </c>
      <c r="F19" s="3">
        <f t="shared" si="8"/>
        <v>0</v>
      </c>
      <c r="G19" s="38"/>
      <c r="H19" s="3" t="s">
        <v>18</v>
      </c>
      <c r="I19" s="3" t="s">
        <v>19</v>
      </c>
      <c r="J19" s="3" t="s">
        <v>21</v>
      </c>
      <c r="Q19" t="s">
        <v>98</v>
      </c>
      <c r="R19">
        <v>5.6</v>
      </c>
    </row>
    <row r="20" spans="1:18">
      <c r="A20" s="35" t="s">
        <v>17</v>
      </c>
      <c r="B20" s="36"/>
      <c r="C20" s="3">
        <f>SUMSQ(C17:C19)</f>
        <v>3</v>
      </c>
      <c r="D20" s="3">
        <f>SUMSQ(D17:D19)</f>
        <v>12</v>
      </c>
      <c r="E20" s="3">
        <f t="shared" ref="E20" si="9">SUMSQ(E17:E19)</f>
        <v>27</v>
      </c>
      <c r="F20" s="3">
        <f t="shared" ref="F20" si="10">SUMSQ(F17:F19)</f>
        <v>0</v>
      </c>
      <c r="G20" s="7"/>
      <c r="H20" s="5">
        <f>SUM(C20:F20)</f>
        <v>42</v>
      </c>
      <c r="I20" s="3">
        <f>4-1</f>
        <v>3</v>
      </c>
      <c r="J20" s="3">
        <f>H20/I20</f>
        <v>14</v>
      </c>
      <c r="Q20" t="s">
        <v>94</v>
      </c>
      <c r="R20">
        <v>14</v>
      </c>
    </row>
    <row r="21" spans="1:18">
      <c r="A21" s="7"/>
      <c r="B21" s="7"/>
      <c r="C21" s="8"/>
      <c r="D21" s="8"/>
      <c r="E21" s="8"/>
      <c r="F21" s="8"/>
      <c r="G21" s="7"/>
      <c r="H21" s="9"/>
      <c r="I21" s="19" t="s">
        <v>53</v>
      </c>
      <c r="J21" s="8"/>
      <c r="Q21" t="s">
        <v>95</v>
      </c>
      <c r="R21">
        <v>2.5</v>
      </c>
    </row>
    <row r="22" spans="1:18">
      <c r="A22" s="16" t="s">
        <v>90</v>
      </c>
      <c r="B22" s="7"/>
      <c r="C22" s="8"/>
      <c r="D22" s="8"/>
      <c r="E22" s="8"/>
      <c r="F22" s="8"/>
    </row>
    <row r="23" spans="1:18">
      <c r="A23" s="35" t="s">
        <v>4</v>
      </c>
      <c r="B23" s="36"/>
      <c r="C23" s="3" t="s">
        <v>1</v>
      </c>
      <c r="D23" s="3" t="s">
        <v>2</v>
      </c>
      <c r="E23" s="3" t="s">
        <v>3</v>
      </c>
      <c r="F23" s="3" t="s">
        <v>6</v>
      </c>
      <c r="G23" s="3" t="s">
        <v>12</v>
      </c>
    </row>
    <row r="24" spans="1:18">
      <c r="A24" s="32" t="s">
        <v>15</v>
      </c>
      <c r="B24" s="2" t="s">
        <v>7</v>
      </c>
      <c r="C24" s="3">
        <f>C10-C17</f>
        <v>0</v>
      </c>
      <c r="D24" s="3">
        <f t="shared" ref="D24:F24" si="11">D10-D17</f>
        <v>0</v>
      </c>
      <c r="E24" s="3">
        <f t="shared" si="11"/>
        <v>0</v>
      </c>
      <c r="F24" s="3">
        <f t="shared" si="11"/>
        <v>1</v>
      </c>
      <c r="G24" s="32">
        <f>AVERAGE(C24:F26)</f>
        <v>0</v>
      </c>
    </row>
    <row r="25" spans="1:18">
      <c r="A25" s="33"/>
      <c r="B25" s="2" t="s">
        <v>8</v>
      </c>
      <c r="C25" s="3">
        <f t="shared" ref="C25:F25" si="12">C11-C18</f>
        <v>-1</v>
      </c>
      <c r="D25" s="3">
        <f t="shared" si="12"/>
        <v>-2</v>
      </c>
      <c r="E25" s="3">
        <f t="shared" si="12"/>
        <v>2</v>
      </c>
      <c r="F25" s="3">
        <f t="shared" si="12"/>
        <v>-1</v>
      </c>
      <c r="G25" s="33"/>
      <c r="H25" s="1" t="s">
        <v>27</v>
      </c>
    </row>
    <row r="26" spans="1:18">
      <c r="A26" s="33"/>
      <c r="B26" s="10" t="s">
        <v>9</v>
      </c>
      <c r="C26" s="3">
        <f t="shared" ref="C26:F26" si="13">C12-C19</f>
        <v>1</v>
      </c>
      <c r="D26" s="3">
        <f t="shared" si="13"/>
        <v>2</v>
      </c>
      <c r="E26" s="3">
        <f t="shared" si="13"/>
        <v>-2</v>
      </c>
      <c r="F26" s="3">
        <f t="shared" si="13"/>
        <v>0</v>
      </c>
      <c r="G26" s="38"/>
      <c r="H26" s="3" t="s">
        <v>18</v>
      </c>
      <c r="I26" s="3" t="s">
        <v>19</v>
      </c>
      <c r="J26" s="3" t="s">
        <v>20</v>
      </c>
    </row>
    <row r="27" spans="1:18">
      <c r="A27" s="35" t="s">
        <v>17</v>
      </c>
      <c r="B27" s="36"/>
      <c r="C27" s="3">
        <f>SUMSQ(C24:C26)</f>
        <v>2</v>
      </c>
      <c r="D27" s="3">
        <f t="shared" ref="D27:F27" si="14">SUMSQ(D24:D26)</f>
        <v>8</v>
      </c>
      <c r="E27" s="3">
        <f t="shared" si="14"/>
        <v>8</v>
      </c>
      <c r="F27" s="3">
        <f t="shared" si="14"/>
        <v>2</v>
      </c>
      <c r="G27" s="7"/>
      <c r="H27" s="5">
        <f>SUM(C27:F27)</f>
        <v>20</v>
      </c>
      <c r="I27" s="3">
        <f>COUNT(C24:F26)-COUNT(C6:F6)</f>
        <v>8</v>
      </c>
      <c r="J27" s="3">
        <f>H27/I27</f>
        <v>2.5</v>
      </c>
    </row>
    <row r="28" spans="1:18">
      <c r="A28" s="7"/>
      <c r="B28" s="8"/>
      <c r="C28" s="8"/>
      <c r="D28" s="8"/>
      <c r="E28" s="8"/>
      <c r="F28" s="8"/>
      <c r="G28" s="7"/>
      <c r="I28" s="15" t="s">
        <v>91</v>
      </c>
    </row>
    <row r="29" spans="1:18">
      <c r="A29" s="15" t="s">
        <v>23</v>
      </c>
    </row>
    <row r="30" spans="1:18">
      <c r="A30" s="39"/>
      <c r="B30" s="40"/>
      <c r="C30" s="3" t="s">
        <v>45</v>
      </c>
      <c r="D30" s="3" t="s">
        <v>47</v>
      </c>
      <c r="E30" s="3" t="s">
        <v>48</v>
      </c>
      <c r="G30" s="5" t="s">
        <v>52</v>
      </c>
    </row>
    <row r="31" spans="1:18">
      <c r="A31" s="39" t="s">
        <v>46</v>
      </c>
      <c r="B31" s="40"/>
      <c r="C31" s="3">
        <f>H20</f>
        <v>42</v>
      </c>
      <c r="D31" s="3">
        <f>I20</f>
        <v>3</v>
      </c>
      <c r="E31" s="3">
        <f>J20</f>
        <v>14</v>
      </c>
      <c r="F31" t="s">
        <v>51</v>
      </c>
      <c r="G31" s="3">
        <f>E31/E32</f>
        <v>5.6</v>
      </c>
    </row>
    <row r="32" spans="1:18">
      <c r="A32" s="39" t="s">
        <v>15</v>
      </c>
      <c r="B32" s="40"/>
      <c r="C32" s="3">
        <f>H27</f>
        <v>20</v>
      </c>
      <c r="D32" s="3">
        <f>I27</f>
        <v>8</v>
      </c>
      <c r="E32" s="3">
        <f>J27</f>
        <v>2.5</v>
      </c>
      <c r="F32" t="s">
        <v>16</v>
      </c>
    </row>
    <row r="33" spans="1:7">
      <c r="A33" s="39" t="s">
        <v>24</v>
      </c>
      <c r="B33" s="40"/>
      <c r="C33" s="3">
        <f>H13</f>
        <v>62</v>
      </c>
      <c r="D33" s="3">
        <f>I13</f>
        <v>11</v>
      </c>
      <c r="E33" s="23">
        <f>J13</f>
        <v>5.6363636363636367</v>
      </c>
    </row>
    <row r="35" spans="1:7">
      <c r="A35" s="22" t="s">
        <v>49</v>
      </c>
    </row>
    <row r="36" spans="1:7">
      <c r="A36" t="s">
        <v>28</v>
      </c>
    </row>
    <row r="38" spans="1:7" ht="13.8" thickBot="1">
      <c r="A38" t="s">
        <v>29</v>
      </c>
    </row>
    <row r="39" spans="1:7">
      <c r="A39" s="14" t="s">
        <v>30</v>
      </c>
      <c r="B39" s="14" t="s">
        <v>31</v>
      </c>
      <c r="C39" s="14" t="s">
        <v>32</v>
      </c>
      <c r="D39" s="14" t="s">
        <v>11</v>
      </c>
      <c r="E39" s="14" t="s">
        <v>33</v>
      </c>
    </row>
    <row r="40" spans="1:7">
      <c r="A40" s="12" t="s">
        <v>0</v>
      </c>
      <c r="B40" s="24">
        <v>3</v>
      </c>
      <c r="C40" s="24">
        <v>33</v>
      </c>
      <c r="D40" s="24">
        <v>11</v>
      </c>
      <c r="E40" s="24">
        <v>1</v>
      </c>
    </row>
    <row r="41" spans="1:7">
      <c r="A41" s="12" t="s">
        <v>2</v>
      </c>
      <c r="B41" s="24">
        <v>3</v>
      </c>
      <c r="C41" s="24">
        <v>30</v>
      </c>
      <c r="D41" s="24">
        <v>10</v>
      </c>
      <c r="E41" s="24">
        <v>4</v>
      </c>
    </row>
    <row r="42" spans="1:7">
      <c r="A42" s="12" t="s">
        <v>3</v>
      </c>
      <c r="B42" s="24">
        <v>3</v>
      </c>
      <c r="C42" s="24">
        <v>45</v>
      </c>
      <c r="D42" s="24">
        <v>15</v>
      </c>
      <c r="E42" s="24">
        <v>4</v>
      </c>
    </row>
    <row r="43" spans="1:7" ht="13.8" thickBot="1">
      <c r="A43" s="13" t="s">
        <v>6</v>
      </c>
      <c r="B43" s="27">
        <v>3</v>
      </c>
      <c r="C43" s="27">
        <v>36</v>
      </c>
      <c r="D43" s="27">
        <v>12</v>
      </c>
      <c r="E43" s="27">
        <v>1</v>
      </c>
    </row>
    <row r="46" spans="1:7" ht="13.8" thickBot="1">
      <c r="A46" t="s">
        <v>22</v>
      </c>
    </row>
    <row r="47" spans="1:7" ht="39.6">
      <c r="A47" s="14" t="s">
        <v>34</v>
      </c>
      <c r="B47" s="14" t="s">
        <v>35</v>
      </c>
      <c r="C47" s="14" t="s">
        <v>36</v>
      </c>
      <c r="D47" s="14" t="s">
        <v>33</v>
      </c>
      <c r="E47" s="17" t="s">
        <v>50</v>
      </c>
      <c r="F47" s="14" t="s">
        <v>37</v>
      </c>
      <c r="G47" s="14" t="s">
        <v>38</v>
      </c>
    </row>
    <row r="48" spans="1:7">
      <c r="A48" s="12" t="s">
        <v>39</v>
      </c>
      <c r="B48" s="24">
        <v>42</v>
      </c>
      <c r="C48" s="24">
        <v>3</v>
      </c>
      <c r="D48" s="24">
        <v>14</v>
      </c>
      <c r="E48" s="24">
        <v>5.6</v>
      </c>
      <c r="F48" s="25">
        <v>2.2938864133992886E-2</v>
      </c>
      <c r="G48" s="26">
        <v>4.0661805513511613</v>
      </c>
    </row>
    <row r="49" spans="1:7">
      <c r="A49" s="12" t="s">
        <v>40</v>
      </c>
      <c r="B49" s="24">
        <v>20</v>
      </c>
      <c r="C49" s="24">
        <v>8</v>
      </c>
      <c r="D49" s="24">
        <v>2.5</v>
      </c>
      <c r="E49" s="24"/>
      <c r="F49" s="24"/>
      <c r="G49" s="24"/>
    </row>
    <row r="50" spans="1:7">
      <c r="A50" s="12"/>
      <c r="B50" s="24"/>
      <c r="C50" s="24"/>
      <c r="D50" s="24"/>
      <c r="E50" s="24"/>
      <c r="F50" s="24"/>
      <c r="G50" s="24"/>
    </row>
    <row r="51" spans="1:7" ht="13.8" thickBot="1">
      <c r="A51" s="13" t="s">
        <v>32</v>
      </c>
      <c r="B51" s="27">
        <v>62</v>
      </c>
      <c r="C51" s="27">
        <v>11</v>
      </c>
      <c r="D51" s="27"/>
      <c r="E51" s="27"/>
      <c r="F51" s="27"/>
      <c r="G51" s="27"/>
    </row>
  </sheetData>
  <mergeCells count="20">
    <mergeCell ref="A33:B33"/>
    <mergeCell ref="A32:B32"/>
    <mergeCell ref="A31:B31"/>
    <mergeCell ref="A30:B30"/>
    <mergeCell ref="A9:B9"/>
    <mergeCell ref="A10:A12"/>
    <mergeCell ref="A27:B27"/>
    <mergeCell ref="A13:B13"/>
    <mergeCell ref="A16:B16"/>
    <mergeCell ref="A23:B23"/>
    <mergeCell ref="A24:A26"/>
    <mergeCell ref="G24:G26"/>
    <mergeCell ref="A17:A19"/>
    <mergeCell ref="A20:B20"/>
    <mergeCell ref="G17:G19"/>
    <mergeCell ref="A3:A5"/>
    <mergeCell ref="A2:B2"/>
    <mergeCell ref="A6:B6"/>
    <mergeCell ref="G3:G5"/>
    <mergeCell ref="G10:G1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opLeftCell="A15" workbookViewId="0">
      <selection activeCell="A32" sqref="A32:H37"/>
    </sheetView>
  </sheetViews>
  <sheetFormatPr defaultRowHeight="13.2"/>
  <cols>
    <col min="5" max="5" width="11.33203125" customWidth="1"/>
    <col min="6" max="6" width="10.88671875" customWidth="1"/>
    <col min="7" max="7" width="11.6640625" bestFit="1" customWidth="1"/>
  </cols>
  <sheetData>
    <row r="1" spans="1:8">
      <c r="A1" s="15" t="s">
        <v>41</v>
      </c>
    </row>
    <row r="2" spans="1:8">
      <c r="B2" s="6" t="s">
        <v>1</v>
      </c>
      <c r="C2" s="6" t="s">
        <v>2</v>
      </c>
      <c r="D2" s="20" t="s">
        <v>3</v>
      </c>
      <c r="E2" s="5" t="s">
        <v>60</v>
      </c>
      <c r="F2" s="21" t="s">
        <v>10</v>
      </c>
    </row>
    <row r="3" spans="1:8">
      <c r="A3" s="3" t="s">
        <v>56</v>
      </c>
      <c r="B3" s="43">
        <v>28</v>
      </c>
      <c r="C3" s="43">
        <v>22</v>
      </c>
      <c r="D3" s="44">
        <v>19</v>
      </c>
      <c r="E3" s="3">
        <f>AVERAGE(B3:D3)</f>
        <v>23</v>
      </c>
      <c r="F3" s="41">
        <f>AVERAGE(B3:D4)</f>
        <v>20</v>
      </c>
      <c r="G3" s="1"/>
      <c r="H3" s="1"/>
    </row>
    <row r="4" spans="1:8">
      <c r="A4" s="6" t="s">
        <v>58</v>
      </c>
      <c r="B4" s="45">
        <v>20</v>
      </c>
      <c r="C4" s="45">
        <v>16</v>
      </c>
      <c r="D4" s="46">
        <v>15</v>
      </c>
      <c r="E4" s="3">
        <f>AVERAGE(B4:D4)</f>
        <v>17</v>
      </c>
      <c r="F4" s="42"/>
      <c r="G4" s="1"/>
      <c r="H4" s="1"/>
    </row>
    <row r="5" spans="1:8">
      <c r="A5" s="3" t="s">
        <v>59</v>
      </c>
      <c r="B5" s="3">
        <f>AVERAGE(B3:B4)</f>
        <v>24</v>
      </c>
      <c r="C5" s="3">
        <f t="shared" ref="C5:D5" si="0">AVERAGE(C3:C4)</f>
        <v>19</v>
      </c>
      <c r="D5" s="3">
        <f t="shared" si="0"/>
        <v>17</v>
      </c>
      <c r="E5" s="7"/>
      <c r="F5" s="1"/>
      <c r="G5" s="1"/>
      <c r="H5" s="1"/>
    </row>
    <row r="6" spans="1:8">
      <c r="B6" s="1"/>
      <c r="C6" s="1"/>
      <c r="D6" s="1"/>
      <c r="E6" s="1"/>
      <c r="F6" s="1"/>
      <c r="G6" s="1"/>
      <c r="H6" s="1"/>
    </row>
    <row r="7" spans="1:8">
      <c r="A7" s="16" t="s">
        <v>43</v>
      </c>
      <c r="B7" s="1"/>
      <c r="C7" s="1"/>
      <c r="D7" s="1"/>
      <c r="E7" s="1"/>
      <c r="F7" s="1"/>
      <c r="G7" s="1"/>
      <c r="H7" s="1"/>
    </row>
    <row r="8" spans="1:8">
      <c r="B8" s="6" t="s">
        <v>1</v>
      </c>
      <c r="C8" s="6" t="s">
        <v>2</v>
      </c>
      <c r="D8" s="6" t="s">
        <v>3</v>
      </c>
      <c r="E8" s="18" t="s">
        <v>10</v>
      </c>
      <c r="F8" s="1"/>
      <c r="G8" s="1"/>
      <c r="H8" s="1"/>
    </row>
    <row r="9" spans="1:8">
      <c r="A9" s="3" t="s">
        <v>56</v>
      </c>
      <c r="B9" s="3">
        <f t="shared" ref="B9:D10" si="1">B3-$F$3</f>
        <v>8</v>
      </c>
      <c r="C9" s="3">
        <f t="shared" si="1"/>
        <v>2</v>
      </c>
      <c r="D9" s="3">
        <f t="shared" si="1"/>
        <v>-1</v>
      </c>
      <c r="E9" s="32">
        <f>AVERAGE(B9:D10)</f>
        <v>0</v>
      </c>
      <c r="F9" s="1" t="s">
        <v>25</v>
      </c>
      <c r="G9" s="1"/>
      <c r="H9" s="1"/>
    </row>
    <row r="10" spans="1:8">
      <c r="A10" s="3" t="s">
        <v>58</v>
      </c>
      <c r="B10" s="3">
        <f t="shared" si="1"/>
        <v>0</v>
      </c>
      <c r="C10" s="3">
        <f t="shared" si="1"/>
        <v>-4</v>
      </c>
      <c r="D10" s="3">
        <f t="shared" si="1"/>
        <v>-5</v>
      </c>
      <c r="E10" s="34"/>
      <c r="F10" s="3" t="s">
        <v>18</v>
      </c>
      <c r="G10" s="3" t="s">
        <v>19</v>
      </c>
      <c r="H10" s="3" t="s">
        <v>21</v>
      </c>
    </row>
    <row r="11" spans="1:8">
      <c r="A11" s="2" t="s">
        <v>45</v>
      </c>
      <c r="B11" s="3">
        <f>SUMSQ(B9:B10)</f>
        <v>64</v>
      </c>
      <c r="C11" s="3">
        <f t="shared" ref="C11:D11" si="2">SUMSQ(C9:C10)</f>
        <v>20</v>
      </c>
      <c r="D11" s="3">
        <f t="shared" si="2"/>
        <v>26</v>
      </c>
      <c r="E11" s="1"/>
      <c r="F11" s="5">
        <f>SUM(B11:D11)</f>
        <v>110</v>
      </c>
      <c r="G11" s="3">
        <f>COUNT(B9:D10)-1</f>
        <v>5</v>
      </c>
      <c r="H11" s="23">
        <f>F11/G11</f>
        <v>22</v>
      </c>
    </row>
    <row r="12" spans="1:8">
      <c r="G12" s="19" t="s">
        <v>65</v>
      </c>
    </row>
    <row r="13" spans="1:8">
      <c r="A13" s="16" t="s">
        <v>61</v>
      </c>
    </row>
    <row r="14" spans="1:8">
      <c r="B14" s="6" t="s">
        <v>1</v>
      </c>
      <c r="C14" s="6" t="s">
        <v>2</v>
      </c>
      <c r="D14" s="6" t="s">
        <v>3</v>
      </c>
      <c r="E14" s="18" t="s">
        <v>10</v>
      </c>
      <c r="F14" s="1"/>
      <c r="G14" s="1"/>
      <c r="H14" s="1"/>
    </row>
    <row r="15" spans="1:8">
      <c r="A15" s="3" t="s">
        <v>56</v>
      </c>
      <c r="B15" s="3">
        <f>$B$5-$F$3</f>
        <v>4</v>
      </c>
      <c r="C15" s="3">
        <f>$C$5-$F$3</f>
        <v>-1</v>
      </c>
      <c r="D15" s="3">
        <f>$D$5-$F$3</f>
        <v>-3</v>
      </c>
      <c r="E15" s="32">
        <f>AVERAGE(B15:D16)</f>
        <v>0</v>
      </c>
      <c r="F15" s="11" t="s">
        <v>63</v>
      </c>
      <c r="G15" s="1"/>
      <c r="H15" s="1"/>
    </row>
    <row r="16" spans="1:8">
      <c r="A16" s="3" t="s">
        <v>58</v>
      </c>
      <c r="B16" s="3">
        <f>$B$5-$F$3</f>
        <v>4</v>
      </c>
      <c r="C16" s="3">
        <f>$C$5-$F$3</f>
        <v>-1</v>
      </c>
      <c r="D16" s="3">
        <f>$D$5-$F$3</f>
        <v>-3</v>
      </c>
      <c r="E16" s="34"/>
      <c r="F16" s="3" t="s">
        <v>18</v>
      </c>
      <c r="G16" s="3" t="s">
        <v>19</v>
      </c>
      <c r="H16" s="3" t="s">
        <v>21</v>
      </c>
    </row>
    <row r="17" spans="1:8">
      <c r="A17" s="2" t="s">
        <v>45</v>
      </c>
      <c r="B17" s="3">
        <f>SUMSQ(B15:B16)</f>
        <v>32</v>
      </c>
      <c r="C17" s="3">
        <f t="shared" ref="C17" si="3">SUMSQ(C15:C16)</f>
        <v>2</v>
      </c>
      <c r="D17" s="3">
        <f t="shared" ref="D17" si="4">SUMSQ(D15:D16)</f>
        <v>18</v>
      </c>
      <c r="E17" s="1"/>
      <c r="F17" s="5">
        <f>SUM(B17:D17)</f>
        <v>52</v>
      </c>
      <c r="G17" s="3">
        <f>3-1</f>
        <v>2</v>
      </c>
      <c r="H17" s="23">
        <f>F17/G17</f>
        <v>26</v>
      </c>
    </row>
    <row r="18" spans="1:8">
      <c r="G18" s="19" t="s">
        <v>66</v>
      </c>
    </row>
    <row r="19" spans="1:8">
      <c r="A19" s="16" t="s">
        <v>62</v>
      </c>
    </row>
    <row r="20" spans="1:8">
      <c r="B20" s="6" t="s">
        <v>1</v>
      </c>
      <c r="C20" s="6" t="s">
        <v>2</v>
      </c>
      <c r="D20" s="6" t="s">
        <v>3</v>
      </c>
      <c r="E20" s="18" t="s">
        <v>10</v>
      </c>
      <c r="F20" s="1"/>
      <c r="G20" s="1"/>
      <c r="H20" s="1"/>
    </row>
    <row r="21" spans="1:8">
      <c r="A21" s="3" t="s">
        <v>56</v>
      </c>
      <c r="B21" s="3">
        <f>$E$3-$F$3</f>
        <v>3</v>
      </c>
      <c r="C21" s="3">
        <f t="shared" ref="C21:D21" si="5">$E$3-$F$3</f>
        <v>3</v>
      </c>
      <c r="D21" s="3">
        <f t="shared" si="5"/>
        <v>3</v>
      </c>
      <c r="E21" s="32">
        <f>AVERAGE(A21:C22)</f>
        <v>0</v>
      </c>
      <c r="F21" s="11" t="s">
        <v>64</v>
      </c>
      <c r="G21" s="1"/>
      <c r="H21" s="1"/>
    </row>
    <row r="22" spans="1:8">
      <c r="A22" s="3" t="s">
        <v>58</v>
      </c>
      <c r="B22" s="3">
        <f>$E$4-$F$3</f>
        <v>-3</v>
      </c>
      <c r="C22" s="3">
        <f t="shared" ref="C22:D22" si="6">$E$4-$F$3</f>
        <v>-3</v>
      </c>
      <c r="D22" s="3">
        <f t="shared" si="6"/>
        <v>-3</v>
      </c>
      <c r="E22" s="34"/>
      <c r="F22" s="3" t="s">
        <v>18</v>
      </c>
      <c r="G22" s="3" t="s">
        <v>19</v>
      </c>
      <c r="H22" s="3" t="s">
        <v>20</v>
      </c>
    </row>
    <row r="23" spans="1:8">
      <c r="A23" s="2" t="s">
        <v>45</v>
      </c>
      <c r="B23" s="3">
        <f>SUMSQ(B21:B22)</f>
        <v>18</v>
      </c>
      <c r="C23" s="3">
        <f t="shared" ref="C23" si="7">SUMSQ(C21:C22)</f>
        <v>18</v>
      </c>
      <c r="D23" s="3">
        <f t="shared" ref="D23" si="8">SUMSQ(D21:D22)</f>
        <v>18</v>
      </c>
      <c r="E23" s="1"/>
      <c r="F23" s="5">
        <f>SUM(B23:D23)</f>
        <v>54</v>
      </c>
      <c r="G23" s="3">
        <f>2-1</f>
        <v>1</v>
      </c>
      <c r="H23" s="23">
        <f>F23/G23</f>
        <v>54</v>
      </c>
    </row>
    <row r="24" spans="1:8">
      <c r="G24" s="19" t="s">
        <v>67</v>
      </c>
    </row>
    <row r="25" spans="1:8">
      <c r="A25" s="16" t="s">
        <v>89</v>
      </c>
    </row>
    <row r="26" spans="1:8">
      <c r="B26" s="6" t="s">
        <v>1</v>
      </c>
      <c r="C26" s="6" t="s">
        <v>2</v>
      </c>
      <c r="D26" s="6" t="s">
        <v>3</v>
      </c>
      <c r="E26" s="18" t="s">
        <v>10</v>
      </c>
    </row>
    <row r="27" spans="1:8">
      <c r="A27" s="3" t="s">
        <v>56</v>
      </c>
      <c r="B27" s="3">
        <f>B9-B15-B21</f>
        <v>1</v>
      </c>
      <c r="C27" s="3">
        <f t="shared" ref="C27:D28" si="9">C9-C15-C21</f>
        <v>0</v>
      </c>
      <c r="D27" s="3">
        <f t="shared" si="9"/>
        <v>-1</v>
      </c>
      <c r="E27" s="32">
        <f>AVERAGE(A27:C28)</f>
        <v>0</v>
      </c>
      <c r="F27" s="1" t="s">
        <v>27</v>
      </c>
      <c r="G27" s="1"/>
      <c r="H27" s="1"/>
    </row>
    <row r="28" spans="1:8">
      <c r="A28" s="3" t="s">
        <v>58</v>
      </c>
      <c r="B28" s="3">
        <f>B10-B16-B22</f>
        <v>-1</v>
      </c>
      <c r="C28" s="3">
        <f t="shared" si="9"/>
        <v>0</v>
      </c>
      <c r="D28" s="3">
        <f t="shared" si="9"/>
        <v>1</v>
      </c>
      <c r="E28" s="34"/>
      <c r="F28" s="3" t="s">
        <v>18</v>
      </c>
      <c r="G28" s="3" t="s">
        <v>19</v>
      </c>
      <c r="H28" s="3" t="s">
        <v>70</v>
      </c>
    </row>
    <row r="29" spans="1:8">
      <c r="A29" s="2" t="s">
        <v>45</v>
      </c>
      <c r="B29" s="3">
        <f>SUMSQ(B27:B28)</f>
        <v>2</v>
      </c>
      <c r="C29" s="3">
        <f t="shared" ref="C29" si="10">SUMSQ(C27:C28)</f>
        <v>0</v>
      </c>
      <c r="D29" s="3">
        <f t="shared" ref="D29" si="11">SUMSQ(D27:D28)</f>
        <v>2</v>
      </c>
      <c r="E29" s="1"/>
      <c r="F29" s="5">
        <f>SUM(B29:D29)</f>
        <v>4</v>
      </c>
      <c r="G29" s="3">
        <v>2</v>
      </c>
      <c r="H29" s="23">
        <f>F29/G29</f>
        <v>2</v>
      </c>
    </row>
    <row r="30" spans="1:8">
      <c r="G30" s="15" t="s">
        <v>92</v>
      </c>
    </row>
    <row r="31" spans="1:8">
      <c r="G31" s="15"/>
    </row>
    <row r="32" spans="1:8">
      <c r="A32" s="15" t="s">
        <v>23</v>
      </c>
    </row>
    <row r="33" spans="1:8">
      <c r="A33" s="39"/>
      <c r="B33" s="40"/>
      <c r="C33" s="3" t="s">
        <v>45</v>
      </c>
      <c r="D33" s="3" t="s">
        <v>47</v>
      </c>
      <c r="E33" s="3" t="s">
        <v>48</v>
      </c>
      <c r="G33" s="5" t="s">
        <v>72</v>
      </c>
      <c r="H33" s="5" t="s">
        <v>73</v>
      </c>
    </row>
    <row r="34" spans="1:8">
      <c r="A34" s="39" t="s">
        <v>68</v>
      </c>
      <c r="B34" s="40"/>
      <c r="C34" s="3">
        <f>F17</f>
        <v>52</v>
      </c>
      <c r="D34" s="3">
        <f t="shared" ref="D34:E34" si="12">G17</f>
        <v>2</v>
      </c>
      <c r="E34" s="23">
        <f t="shared" si="12"/>
        <v>26</v>
      </c>
      <c r="F34" t="s">
        <v>51</v>
      </c>
      <c r="G34" s="3">
        <f>E34/E36</f>
        <v>13</v>
      </c>
      <c r="H34" s="3">
        <f>E35/E36</f>
        <v>27</v>
      </c>
    </row>
    <row r="35" spans="1:8">
      <c r="A35" s="39" t="s">
        <v>69</v>
      </c>
      <c r="B35" s="40"/>
      <c r="C35" s="3">
        <f>F23</f>
        <v>54</v>
      </c>
      <c r="D35" s="3">
        <f t="shared" ref="D35:E35" si="13">G23</f>
        <v>1</v>
      </c>
      <c r="E35" s="23">
        <f t="shared" si="13"/>
        <v>54</v>
      </c>
      <c r="F35" t="s">
        <v>16</v>
      </c>
      <c r="G35" s="8"/>
    </row>
    <row r="36" spans="1:8">
      <c r="A36" s="39" t="s">
        <v>15</v>
      </c>
      <c r="B36" s="40"/>
      <c r="C36" s="3">
        <f>F29</f>
        <v>4</v>
      </c>
      <c r="D36" s="3">
        <f t="shared" ref="D36:E36" si="14">G29</f>
        <v>2</v>
      </c>
      <c r="E36" s="23">
        <f t="shared" si="14"/>
        <v>2</v>
      </c>
      <c r="F36" t="s">
        <v>71</v>
      </c>
    </row>
    <row r="37" spans="1:8">
      <c r="A37" s="39" t="s">
        <v>24</v>
      </c>
      <c r="B37" s="40"/>
      <c r="C37" s="3">
        <f>F11</f>
        <v>110</v>
      </c>
      <c r="D37" s="3">
        <f t="shared" ref="D37:E37" si="15">G11</f>
        <v>5</v>
      </c>
      <c r="E37" s="23">
        <f t="shared" si="15"/>
        <v>22</v>
      </c>
    </row>
    <row r="40" spans="1:8">
      <c r="A40" s="22" t="s">
        <v>49</v>
      </c>
    </row>
    <row r="41" spans="1:8">
      <c r="A41" t="s">
        <v>74</v>
      </c>
    </row>
    <row r="43" spans="1:8">
      <c r="A43" t="s">
        <v>75</v>
      </c>
    </row>
    <row r="44" spans="1:8" ht="13.8" thickBot="1"/>
    <row r="45" spans="1:8">
      <c r="A45" s="14" t="s">
        <v>29</v>
      </c>
      <c r="B45" s="14" t="s">
        <v>31</v>
      </c>
      <c r="C45" s="14" t="s">
        <v>32</v>
      </c>
      <c r="D45" s="14" t="s">
        <v>11</v>
      </c>
      <c r="E45" s="14" t="s">
        <v>33</v>
      </c>
    </row>
    <row r="46" spans="1:8">
      <c r="A46" s="12" t="s">
        <v>55</v>
      </c>
      <c r="B46" s="24">
        <v>3</v>
      </c>
      <c r="C46" s="24">
        <v>69</v>
      </c>
      <c r="D46" s="24">
        <v>23</v>
      </c>
      <c r="E46" s="24">
        <v>21</v>
      </c>
    </row>
    <row r="47" spans="1:8">
      <c r="A47" s="12" t="s">
        <v>57</v>
      </c>
      <c r="B47" s="24">
        <v>3</v>
      </c>
      <c r="C47" s="24">
        <v>51</v>
      </c>
      <c r="D47" s="24">
        <v>17</v>
      </c>
      <c r="E47" s="24">
        <v>7</v>
      </c>
    </row>
    <row r="48" spans="1:8">
      <c r="A48" s="12"/>
      <c r="B48" s="24"/>
      <c r="C48" s="24"/>
      <c r="D48" s="24"/>
      <c r="E48" s="24"/>
    </row>
    <row r="49" spans="1:7">
      <c r="A49" s="12" t="s">
        <v>0</v>
      </c>
      <c r="B49" s="24">
        <v>2</v>
      </c>
      <c r="C49" s="24">
        <v>48</v>
      </c>
      <c r="D49" s="24">
        <v>24</v>
      </c>
      <c r="E49" s="24">
        <v>32</v>
      </c>
    </row>
    <row r="50" spans="1:7">
      <c r="A50" s="12" t="s">
        <v>2</v>
      </c>
      <c r="B50" s="24">
        <v>2</v>
      </c>
      <c r="C50" s="24">
        <v>38</v>
      </c>
      <c r="D50" s="24">
        <v>19</v>
      </c>
      <c r="E50" s="24">
        <v>18</v>
      </c>
    </row>
    <row r="51" spans="1:7" ht="13.8" thickBot="1">
      <c r="A51" s="13" t="s">
        <v>3</v>
      </c>
      <c r="B51" s="27">
        <v>2</v>
      </c>
      <c r="C51" s="27">
        <v>34</v>
      </c>
      <c r="D51" s="27">
        <v>17</v>
      </c>
      <c r="E51" s="27">
        <v>8</v>
      </c>
    </row>
    <row r="54" spans="1:7" ht="13.8" thickBot="1">
      <c r="A54" t="s">
        <v>22</v>
      </c>
    </row>
    <row r="55" spans="1:7" ht="26.4">
      <c r="A55" s="14" t="s">
        <v>34</v>
      </c>
      <c r="B55" s="14" t="s">
        <v>35</v>
      </c>
      <c r="C55" s="14" t="s">
        <v>36</v>
      </c>
      <c r="D55" s="14" t="s">
        <v>33</v>
      </c>
      <c r="E55" s="17" t="s">
        <v>50</v>
      </c>
      <c r="F55" s="14" t="s">
        <v>37</v>
      </c>
      <c r="G55" s="14" t="s">
        <v>38</v>
      </c>
    </row>
    <row r="56" spans="1:7">
      <c r="A56" s="12" t="s">
        <v>76</v>
      </c>
      <c r="B56" s="24">
        <v>54</v>
      </c>
      <c r="C56" s="24">
        <v>1</v>
      </c>
      <c r="D56" s="24">
        <v>54</v>
      </c>
      <c r="E56" s="24">
        <v>27</v>
      </c>
      <c r="F56" s="26">
        <v>3.5098718645984656E-2</v>
      </c>
      <c r="G56" s="26">
        <v>18.512820512820511</v>
      </c>
    </row>
    <row r="57" spans="1:7">
      <c r="A57" s="12" t="s">
        <v>77</v>
      </c>
      <c r="B57" s="24">
        <v>52</v>
      </c>
      <c r="C57" s="24">
        <v>2</v>
      </c>
      <c r="D57" s="24">
        <v>26</v>
      </c>
      <c r="E57" s="24">
        <v>13</v>
      </c>
      <c r="F57" s="26">
        <v>7.1428571428571411E-2</v>
      </c>
      <c r="G57" s="26">
        <v>18.999999999999996</v>
      </c>
    </row>
    <row r="58" spans="1:7">
      <c r="A58" s="12" t="s">
        <v>14</v>
      </c>
      <c r="B58" s="24">
        <v>4</v>
      </c>
      <c r="C58" s="24">
        <v>2</v>
      </c>
      <c r="D58" s="24">
        <v>2</v>
      </c>
      <c r="E58" s="24"/>
      <c r="F58" s="24"/>
      <c r="G58" s="24"/>
    </row>
    <row r="59" spans="1:7">
      <c r="A59" s="12"/>
      <c r="B59" s="24"/>
      <c r="C59" s="24"/>
      <c r="D59" s="24"/>
      <c r="E59" s="24"/>
      <c r="F59" s="24"/>
      <c r="G59" s="24"/>
    </row>
    <row r="60" spans="1:7" ht="13.8" thickBot="1">
      <c r="A60" s="13" t="s">
        <v>32</v>
      </c>
      <c r="B60" s="27">
        <v>110</v>
      </c>
      <c r="C60" s="27">
        <v>5</v>
      </c>
      <c r="D60" s="27"/>
      <c r="E60" s="27"/>
      <c r="F60" s="27"/>
      <c r="G60" s="27"/>
    </row>
  </sheetData>
  <mergeCells count="10">
    <mergeCell ref="A33:B33"/>
    <mergeCell ref="A34:B34"/>
    <mergeCell ref="A36:B36"/>
    <mergeCell ref="A37:B37"/>
    <mergeCell ref="A35:B35"/>
    <mergeCell ref="F3:F4"/>
    <mergeCell ref="E9:E10"/>
    <mergeCell ref="E15:E16"/>
    <mergeCell ref="E21:E22"/>
    <mergeCell ref="E27:E2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Q5" sqref="Q5"/>
    </sheetView>
  </sheetViews>
  <sheetFormatPr defaultRowHeight="13.2"/>
  <cols>
    <col min="5" max="5" width="11.33203125" customWidth="1"/>
    <col min="6" max="6" width="11" customWidth="1"/>
  </cols>
  <sheetData>
    <row r="1" spans="1:8">
      <c r="A1" s="15" t="s">
        <v>41</v>
      </c>
    </row>
    <row r="2" spans="1:8">
      <c r="A2" s="2"/>
      <c r="B2" s="3"/>
      <c r="C2" s="3" t="s">
        <v>1</v>
      </c>
      <c r="D2" s="3" t="s">
        <v>2</v>
      </c>
      <c r="E2" s="5" t="s">
        <v>81</v>
      </c>
      <c r="F2" s="5" t="s">
        <v>83</v>
      </c>
      <c r="G2" s="21" t="s">
        <v>10</v>
      </c>
    </row>
    <row r="3" spans="1:8">
      <c r="A3" s="32" t="s">
        <v>78</v>
      </c>
      <c r="B3" s="3" t="s">
        <v>79</v>
      </c>
      <c r="C3" s="3">
        <v>4</v>
      </c>
      <c r="D3" s="3">
        <v>8</v>
      </c>
      <c r="E3" s="3">
        <f>AVERAGE(C3:D3,C5:D5)</f>
        <v>6</v>
      </c>
      <c r="F3" s="3">
        <f>AVERAGE(C3:D4)</f>
        <v>7</v>
      </c>
      <c r="G3" s="41">
        <f>AVERAGE(B3:D6)</f>
        <v>8</v>
      </c>
    </row>
    <row r="4" spans="1:8">
      <c r="A4" s="34"/>
      <c r="B4" s="3" t="s">
        <v>57</v>
      </c>
      <c r="C4" s="3">
        <v>4</v>
      </c>
      <c r="D4" s="3">
        <v>12</v>
      </c>
      <c r="E4" s="20"/>
      <c r="F4" s="28"/>
      <c r="G4" s="42"/>
    </row>
    <row r="5" spans="1:8">
      <c r="A5" s="32" t="s">
        <v>80</v>
      </c>
      <c r="B5" s="3" t="s">
        <v>79</v>
      </c>
      <c r="C5" s="3">
        <v>4</v>
      </c>
      <c r="D5" s="3">
        <v>8</v>
      </c>
      <c r="E5" s="5" t="s">
        <v>82</v>
      </c>
      <c r="F5" s="5" t="s">
        <v>84</v>
      </c>
      <c r="G5" s="1"/>
    </row>
    <row r="6" spans="1:8">
      <c r="A6" s="34"/>
      <c r="B6" s="3" t="s">
        <v>57</v>
      </c>
      <c r="C6" s="3">
        <v>8</v>
      </c>
      <c r="D6" s="3">
        <v>16</v>
      </c>
      <c r="E6" s="3">
        <f>AVERAGE(C4:D4,C6:D6)</f>
        <v>10</v>
      </c>
      <c r="F6" s="3">
        <f>AVERAGE(C5:D6)</f>
        <v>9</v>
      </c>
      <c r="G6" s="1"/>
    </row>
    <row r="7" spans="1:8">
      <c r="A7" s="35" t="s">
        <v>59</v>
      </c>
      <c r="B7" s="36"/>
      <c r="C7" s="3">
        <f>AVERAGE(C3:C6)</f>
        <v>5</v>
      </c>
      <c r="D7" s="3">
        <f>AVERAGE(D3:D6)</f>
        <v>11</v>
      </c>
      <c r="E7" s="1"/>
      <c r="F7" s="1"/>
      <c r="G7" s="1"/>
    </row>
    <row r="9" spans="1:8">
      <c r="A9" s="16" t="s">
        <v>43</v>
      </c>
    </row>
    <row r="10" spans="1:8">
      <c r="A10" s="2"/>
      <c r="B10" s="3"/>
      <c r="C10" s="3" t="s">
        <v>1</v>
      </c>
      <c r="D10" s="3" t="s">
        <v>2</v>
      </c>
      <c r="E10" s="18" t="s">
        <v>10</v>
      </c>
    </row>
    <row r="11" spans="1:8">
      <c r="A11" s="32" t="s">
        <v>78</v>
      </c>
      <c r="B11" s="3" t="s">
        <v>79</v>
      </c>
      <c r="C11" s="3">
        <f>C3-$G$3</f>
        <v>-4</v>
      </c>
      <c r="D11" s="3">
        <f>D3-$G$3</f>
        <v>0</v>
      </c>
      <c r="E11" s="32">
        <f>AVERAGE(C11:D14)</f>
        <v>0</v>
      </c>
    </row>
    <row r="12" spans="1:8">
      <c r="A12" s="34"/>
      <c r="B12" s="3" t="s">
        <v>57</v>
      </c>
      <c r="C12" s="3">
        <f t="shared" ref="C12:D12" si="0">C4-$G$3</f>
        <v>-4</v>
      </c>
      <c r="D12" s="3">
        <f t="shared" si="0"/>
        <v>4</v>
      </c>
      <c r="E12" s="33"/>
    </row>
    <row r="13" spans="1:8">
      <c r="A13" s="32" t="s">
        <v>80</v>
      </c>
      <c r="B13" s="3" t="s">
        <v>79</v>
      </c>
      <c r="C13" s="3">
        <f t="shared" ref="C13:D13" si="1">C5-$G$3</f>
        <v>-4</v>
      </c>
      <c r="D13" s="3">
        <f t="shared" si="1"/>
        <v>0</v>
      </c>
      <c r="E13" s="33"/>
      <c r="F13" s="1" t="s">
        <v>25</v>
      </c>
      <c r="G13" s="1"/>
      <c r="H13" s="1"/>
    </row>
    <row r="14" spans="1:8">
      <c r="A14" s="34"/>
      <c r="B14" s="3" t="s">
        <v>57</v>
      </c>
      <c r="C14" s="3">
        <f t="shared" ref="C14:D14" si="2">C6-$G$3</f>
        <v>0</v>
      </c>
      <c r="D14" s="3">
        <f t="shared" si="2"/>
        <v>8</v>
      </c>
      <c r="E14" s="34"/>
      <c r="F14" s="29" t="s">
        <v>18</v>
      </c>
      <c r="G14" s="3" t="s">
        <v>19</v>
      </c>
      <c r="H14" s="3" t="s">
        <v>21</v>
      </c>
    </row>
    <row r="15" spans="1:8">
      <c r="A15" s="35" t="s">
        <v>45</v>
      </c>
      <c r="B15" s="36"/>
      <c r="C15" s="3">
        <f>SUMSQ(C11:C14)</f>
        <v>48</v>
      </c>
      <c r="D15" s="3">
        <f>SUMSQ(D11:D14)</f>
        <v>80</v>
      </c>
      <c r="F15" s="5">
        <f>SUM(C15:D15)</f>
        <v>128</v>
      </c>
      <c r="G15" s="3">
        <f>COUNT(C11:D14)-1</f>
        <v>7</v>
      </c>
      <c r="H15" s="23">
        <f>F15/G15</f>
        <v>18.285714285714285</v>
      </c>
    </row>
    <row r="16" spans="1:8">
      <c r="G16" s="19" t="s">
        <v>85</v>
      </c>
    </row>
    <row r="18" spans="1:8">
      <c r="A18" s="16" t="s">
        <v>61</v>
      </c>
    </row>
    <row r="19" spans="1:8">
      <c r="A19" s="2"/>
      <c r="B19" s="3"/>
      <c r="C19" s="3" t="s">
        <v>1</v>
      </c>
      <c r="D19" s="3" t="s">
        <v>2</v>
      </c>
      <c r="E19" s="18" t="s">
        <v>10</v>
      </c>
    </row>
    <row r="20" spans="1:8">
      <c r="A20" s="32" t="s">
        <v>78</v>
      </c>
      <c r="B20" s="3" t="s">
        <v>79</v>
      </c>
      <c r="C20" s="3">
        <f>$C$7-$G$3</f>
        <v>-3</v>
      </c>
      <c r="D20" s="3">
        <f>$D$7-$G$3</f>
        <v>3</v>
      </c>
      <c r="E20" s="32">
        <f>AVERAGE(C20:D23)</f>
        <v>0</v>
      </c>
    </row>
    <row r="21" spans="1:8">
      <c r="A21" s="34"/>
      <c r="B21" s="3" t="s">
        <v>57</v>
      </c>
      <c r="C21" s="3">
        <f t="shared" ref="C21:C23" si="3">$C$7-$G$3</f>
        <v>-3</v>
      </c>
      <c r="D21" s="3">
        <f t="shared" ref="D21:D23" si="4">$D$7-$G$3</f>
        <v>3</v>
      </c>
      <c r="E21" s="33"/>
    </row>
    <row r="22" spans="1:8">
      <c r="A22" s="32" t="s">
        <v>80</v>
      </c>
      <c r="B22" s="3" t="s">
        <v>79</v>
      </c>
      <c r="C22" s="3">
        <f t="shared" si="3"/>
        <v>-3</v>
      </c>
      <c r="D22" s="3">
        <f t="shared" si="4"/>
        <v>3</v>
      </c>
      <c r="E22" s="33"/>
      <c r="F22" s="11" t="s">
        <v>63</v>
      </c>
      <c r="G22" s="1"/>
    </row>
    <row r="23" spans="1:8">
      <c r="A23" s="34"/>
      <c r="B23" s="3" t="s">
        <v>57</v>
      </c>
      <c r="C23" s="3">
        <f t="shared" si="3"/>
        <v>-3</v>
      </c>
      <c r="D23" s="3">
        <f t="shared" si="4"/>
        <v>3</v>
      </c>
      <c r="E23" s="34"/>
      <c r="F23" s="29" t="s">
        <v>18</v>
      </c>
      <c r="G23" s="3" t="s">
        <v>19</v>
      </c>
      <c r="H23" s="3" t="s">
        <v>20</v>
      </c>
    </row>
    <row r="24" spans="1:8">
      <c r="A24" s="35" t="s">
        <v>45</v>
      </c>
      <c r="B24" s="36"/>
      <c r="C24" s="3">
        <f>SUMSQ(C20:C23)</f>
        <v>36</v>
      </c>
      <c r="D24" s="3">
        <f>SUMSQ(D20:D23)</f>
        <v>36</v>
      </c>
      <c r="F24" s="5">
        <f>SUM(C24:D24)</f>
        <v>72</v>
      </c>
      <c r="G24" s="3">
        <f>2-1</f>
        <v>1</v>
      </c>
      <c r="H24" s="23">
        <f>F24/G24</f>
        <v>72</v>
      </c>
    </row>
    <row r="25" spans="1:8">
      <c r="G25" s="19" t="s">
        <v>67</v>
      </c>
    </row>
    <row r="27" spans="1:8">
      <c r="A27" s="16" t="s">
        <v>62</v>
      </c>
    </row>
    <row r="28" spans="1:8">
      <c r="A28" s="2"/>
      <c r="B28" s="3"/>
      <c r="C28" s="3" t="s">
        <v>1</v>
      </c>
      <c r="D28" s="3" t="s">
        <v>2</v>
      </c>
      <c r="E28" s="18" t="s">
        <v>10</v>
      </c>
    </row>
    <row r="29" spans="1:8">
      <c r="A29" s="32" t="s">
        <v>78</v>
      </c>
      <c r="B29" s="3" t="s">
        <v>79</v>
      </c>
      <c r="C29" s="3">
        <f>$E$3-$G$3</f>
        <v>-2</v>
      </c>
      <c r="D29" s="3">
        <f>$E$3-$G$3</f>
        <v>-2</v>
      </c>
      <c r="E29" s="32">
        <f>AVERAGE(C29:D32)</f>
        <v>0</v>
      </c>
    </row>
    <row r="30" spans="1:8">
      <c r="A30" s="34"/>
      <c r="B30" s="3" t="s">
        <v>57</v>
      </c>
      <c r="C30" s="3">
        <f>$E$6-$G$3</f>
        <v>2</v>
      </c>
      <c r="D30" s="3">
        <f>$E$6-$G$3</f>
        <v>2</v>
      </c>
      <c r="E30" s="33"/>
    </row>
    <row r="31" spans="1:8">
      <c r="A31" s="32" t="s">
        <v>80</v>
      </c>
      <c r="B31" s="3" t="s">
        <v>79</v>
      </c>
      <c r="C31" s="3">
        <f>$E$3-$G$3</f>
        <v>-2</v>
      </c>
      <c r="D31" s="3">
        <f>$E$3-$G$3</f>
        <v>-2</v>
      </c>
      <c r="E31" s="33"/>
      <c r="F31" s="11" t="s">
        <v>64</v>
      </c>
      <c r="G31" s="1"/>
    </row>
    <row r="32" spans="1:8">
      <c r="A32" s="34"/>
      <c r="B32" s="3" t="s">
        <v>57</v>
      </c>
      <c r="C32" s="3">
        <f>$E$6-$G$3</f>
        <v>2</v>
      </c>
      <c r="D32" s="3">
        <f>$E$6-$G$3</f>
        <v>2</v>
      </c>
      <c r="E32" s="34"/>
      <c r="F32" s="29" t="s">
        <v>18</v>
      </c>
      <c r="G32" s="3" t="s">
        <v>19</v>
      </c>
      <c r="H32" s="3" t="s">
        <v>70</v>
      </c>
    </row>
    <row r="33" spans="1:8">
      <c r="A33" s="35" t="s">
        <v>45</v>
      </c>
      <c r="B33" s="36"/>
      <c r="C33" s="3">
        <f>SUMSQ(C29:C32)</f>
        <v>16</v>
      </c>
      <c r="D33" s="3">
        <f>SUMSQ(D29:D32)</f>
        <v>16</v>
      </c>
      <c r="F33" s="5">
        <f>SUM(C33:D33)</f>
        <v>32</v>
      </c>
      <c r="G33" s="3">
        <f>2-1</f>
        <v>1</v>
      </c>
      <c r="H33" s="23">
        <f>F33/G33</f>
        <v>32</v>
      </c>
    </row>
    <row r="34" spans="1:8">
      <c r="G34" s="19" t="s">
        <v>67</v>
      </c>
    </row>
    <row r="36" spans="1:8">
      <c r="A36" s="16" t="s">
        <v>86</v>
      </c>
    </row>
    <row r="37" spans="1:8">
      <c r="A37" s="2"/>
      <c r="B37" s="3"/>
      <c r="C37" s="3" t="s">
        <v>1</v>
      </c>
      <c r="D37" s="3" t="s">
        <v>2</v>
      </c>
      <c r="E37" s="18" t="s">
        <v>10</v>
      </c>
    </row>
    <row r="38" spans="1:8">
      <c r="A38" s="32" t="s">
        <v>78</v>
      </c>
      <c r="B38" s="3" t="s">
        <v>79</v>
      </c>
      <c r="C38" s="3">
        <f>$F$3-$G$3</f>
        <v>-1</v>
      </c>
      <c r="D38" s="3">
        <f>$F$3-$G$3</f>
        <v>-1</v>
      </c>
      <c r="E38" s="32">
        <f>AVERAGE(C38:D41)</f>
        <v>0</v>
      </c>
    </row>
    <row r="39" spans="1:8">
      <c r="A39" s="34"/>
      <c r="B39" s="3" t="s">
        <v>57</v>
      </c>
      <c r="C39" s="3">
        <f>$F$3-$G$3</f>
        <v>-1</v>
      </c>
      <c r="D39" s="3">
        <f>$F$3-$G$3</f>
        <v>-1</v>
      </c>
      <c r="E39" s="33"/>
    </row>
    <row r="40" spans="1:8">
      <c r="A40" s="32" t="s">
        <v>80</v>
      </c>
      <c r="B40" s="3" t="s">
        <v>79</v>
      </c>
      <c r="C40" s="3">
        <f>$F$6-$G$3</f>
        <v>1</v>
      </c>
      <c r="D40" s="3">
        <f>$F$6-$G$3</f>
        <v>1</v>
      </c>
      <c r="E40" s="33"/>
      <c r="F40" s="11" t="s">
        <v>101</v>
      </c>
      <c r="G40" s="1"/>
    </row>
    <row r="41" spans="1:8">
      <c r="A41" s="34"/>
      <c r="B41" s="3" t="s">
        <v>57</v>
      </c>
      <c r="C41" s="3">
        <f>$F$6-$G$3</f>
        <v>1</v>
      </c>
      <c r="D41" s="3">
        <f>$F$6-$G$3</f>
        <v>1</v>
      </c>
      <c r="E41" s="34"/>
      <c r="F41" s="29" t="s">
        <v>18</v>
      </c>
      <c r="G41" s="3" t="s">
        <v>19</v>
      </c>
      <c r="H41" s="3" t="s">
        <v>87</v>
      </c>
    </row>
    <row r="42" spans="1:8">
      <c r="A42" s="35" t="s">
        <v>45</v>
      </c>
      <c r="B42" s="36"/>
      <c r="C42" s="3">
        <f>SUMSQ(C38:C41)</f>
        <v>4</v>
      </c>
      <c r="D42" s="3">
        <f>SUMSQ(D38:D41)</f>
        <v>4</v>
      </c>
      <c r="F42" s="5">
        <f>SUM(C42:D42)</f>
        <v>8</v>
      </c>
      <c r="G42" s="3">
        <f>2-1</f>
        <v>1</v>
      </c>
      <c r="H42" s="23">
        <f>F42/G42</f>
        <v>8</v>
      </c>
    </row>
    <row r="43" spans="1:8">
      <c r="G43" s="19" t="s">
        <v>67</v>
      </c>
    </row>
    <row r="45" spans="1:8">
      <c r="A45" s="16" t="s">
        <v>88</v>
      </c>
    </row>
    <row r="46" spans="1:8">
      <c r="A46" s="2"/>
      <c r="B46" s="3"/>
      <c r="C46" s="3" t="s">
        <v>1</v>
      </c>
      <c r="D46" s="3" t="s">
        <v>2</v>
      </c>
      <c r="E46" s="18" t="s">
        <v>10</v>
      </c>
    </row>
    <row r="47" spans="1:8">
      <c r="A47" s="32" t="s">
        <v>78</v>
      </c>
      <c r="B47" s="3" t="s">
        <v>79</v>
      </c>
      <c r="C47" s="3">
        <f>C11-C20-C29-C38</f>
        <v>2</v>
      </c>
      <c r="D47" s="3">
        <f>D11-D20-D29-D38</f>
        <v>0</v>
      </c>
      <c r="E47" s="32">
        <f>AVERAGE(C47:D50)</f>
        <v>0</v>
      </c>
    </row>
    <row r="48" spans="1:8">
      <c r="A48" s="34"/>
      <c r="B48" s="3" t="s">
        <v>57</v>
      </c>
      <c r="C48" s="3">
        <f t="shared" ref="C48:D48" si="5">C12-C21-C30-C39</f>
        <v>-2</v>
      </c>
      <c r="D48" s="3">
        <f t="shared" si="5"/>
        <v>0</v>
      </c>
      <c r="E48" s="33"/>
    </row>
    <row r="49" spans="1:9">
      <c r="A49" s="32" t="s">
        <v>80</v>
      </c>
      <c r="B49" s="3" t="s">
        <v>79</v>
      </c>
      <c r="C49" s="3">
        <f t="shared" ref="C49:D49" si="6">C13-C22-C31-C40</f>
        <v>0</v>
      </c>
      <c r="D49" s="3">
        <f t="shared" si="6"/>
        <v>-2</v>
      </c>
      <c r="E49" s="33"/>
      <c r="F49" s="1" t="s">
        <v>27</v>
      </c>
      <c r="G49" s="1"/>
    </row>
    <row r="50" spans="1:9">
      <c r="A50" s="34"/>
      <c r="B50" s="3" t="s">
        <v>57</v>
      </c>
      <c r="C50" s="3">
        <f t="shared" ref="C50:D50" si="7">C14-C23-C32-C41</f>
        <v>0</v>
      </c>
      <c r="D50" s="3">
        <f t="shared" si="7"/>
        <v>2</v>
      </c>
      <c r="E50" s="34"/>
      <c r="F50" s="3" t="s">
        <v>18</v>
      </c>
      <c r="G50" s="3" t="s">
        <v>19</v>
      </c>
      <c r="H50" s="3" t="s">
        <v>87</v>
      </c>
    </row>
    <row r="51" spans="1:9">
      <c r="A51" s="35" t="s">
        <v>45</v>
      </c>
      <c r="B51" s="36"/>
      <c r="C51" s="3">
        <f>SUMSQ(C47:C50)</f>
        <v>8</v>
      </c>
      <c r="D51" s="3">
        <f>SUMSQ(D47:D50)</f>
        <v>8</v>
      </c>
      <c r="F51" s="5">
        <f>SUM(C51:D51)</f>
        <v>16</v>
      </c>
      <c r="G51" s="3">
        <f>8-4</f>
        <v>4</v>
      </c>
      <c r="H51" s="23">
        <f>F51/G51</f>
        <v>4</v>
      </c>
    </row>
    <row r="52" spans="1:9">
      <c r="G52" s="15" t="s">
        <v>93</v>
      </c>
    </row>
    <row r="54" spans="1:9">
      <c r="A54" s="15" t="s">
        <v>23</v>
      </c>
    </row>
    <row r="55" spans="1:9">
      <c r="A55" s="39"/>
      <c r="B55" s="40"/>
      <c r="C55" s="30" t="s">
        <v>45</v>
      </c>
      <c r="D55" s="30" t="s">
        <v>47</v>
      </c>
      <c r="E55" s="30" t="s">
        <v>48</v>
      </c>
      <c r="G55" s="5" t="s">
        <v>72</v>
      </c>
      <c r="H55" s="5" t="s">
        <v>73</v>
      </c>
      <c r="I55" s="5" t="s">
        <v>102</v>
      </c>
    </row>
    <row r="56" spans="1:9">
      <c r="A56" s="39" t="s">
        <v>68</v>
      </c>
      <c r="B56" s="40"/>
      <c r="C56" s="30">
        <f>F24</f>
        <v>72</v>
      </c>
      <c r="D56" s="30">
        <f t="shared" ref="D56:E56" si="8">G24</f>
        <v>1</v>
      </c>
      <c r="E56" s="30">
        <f t="shared" si="8"/>
        <v>72</v>
      </c>
      <c r="F56" t="s">
        <v>51</v>
      </c>
      <c r="G56" s="30">
        <f>E56/E59</f>
        <v>18</v>
      </c>
      <c r="H56" s="30">
        <f>E57/E59</f>
        <v>8</v>
      </c>
      <c r="I56" s="30">
        <f>E58/E59</f>
        <v>2</v>
      </c>
    </row>
    <row r="57" spans="1:9">
      <c r="A57" s="39" t="s">
        <v>69</v>
      </c>
      <c r="B57" s="40"/>
      <c r="C57" s="30">
        <f>F33</f>
        <v>32</v>
      </c>
      <c r="D57" s="30">
        <f t="shared" ref="D57:E57" si="9">G33</f>
        <v>1</v>
      </c>
      <c r="E57" s="30">
        <f t="shared" si="9"/>
        <v>32</v>
      </c>
      <c r="F57" t="s">
        <v>16</v>
      </c>
      <c r="G57" s="8"/>
    </row>
    <row r="58" spans="1:9">
      <c r="A58" s="39" t="s">
        <v>99</v>
      </c>
      <c r="B58" s="40"/>
      <c r="C58" s="30">
        <f>F42</f>
        <v>8</v>
      </c>
      <c r="D58" s="30">
        <f t="shared" ref="D58:E58" si="10">G42</f>
        <v>1</v>
      </c>
      <c r="E58" s="30">
        <f t="shared" si="10"/>
        <v>8</v>
      </c>
      <c r="F58" t="s">
        <v>71</v>
      </c>
      <c r="G58" s="8"/>
    </row>
    <row r="59" spans="1:9">
      <c r="A59" s="39" t="s">
        <v>15</v>
      </c>
      <c r="B59" s="40"/>
      <c r="C59" s="30">
        <f>F51</f>
        <v>16</v>
      </c>
      <c r="D59" s="30">
        <f t="shared" ref="D59:E59" si="11">G51</f>
        <v>4</v>
      </c>
      <c r="E59" s="30">
        <f t="shared" si="11"/>
        <v>4</v>
      </c>
      <c r="F59" t="s">
        <v>100</v>
      </c>
    </row>
    <row r="60" spans="1:9">
      <c r="A60" s="39" t="s">
        <v>24</v>
      </c>
      <c r="B60" s="40"/>
      <c r="C60" s="30">
        <f>F15</f>
        <v>128</v>
      </c>
      <c r="D60" s="30">
        <f t="shared" ref="D60:E60" si="12">G15</f>
        <v>7</v>
      </c>
      <c r="E60" s="47">
        <f t="shared" si="12"/>
        <v>18.285714285714285</v>
      </c>
    </row>
  </sheetData>
  <mergeCells count="30">
    <mergeCell ref="A55:B55"/>
    <mergeCell ref="A56:B56"/>
    <mergeCell ref="A57:B57"/>
    <mergeCell ref="A59:B59"/>
    <mergeCell ref="A60:B60"/>
    <mergeCell ref="A58:B58"/>
    <mergeCell ref="A42:B42"/>
    <mergeCell ref="A47:A48"/>
    <mergeCell ref="E47:E50"/>
    <mergeCell ref="A49:A50"/>
    <mergeCell ref="A51:B51"/>
    <mergeCell ref="A29:A30"/>
    <mergeCell ref="E29:E32"/>
    <mergeCell ref="A31:A32"/>
    <mergeCell ref="A33:B33"/>
    <mergeCell ref="A38:A39"/>
    <mergeCell ref="E38:E41"/>
    <mergeCell ref="A40:A41"/>
    <mergeCell ref="A24:B24"/>
    <mergeCell ref="G3:G4"/>
    <mergeCell ref="A5:A6"/>
    <mergeCell ref="A3:A4"/>
    <mergeCell ref="A7:B7"/>
    <mergeCell ref="A11:A12"/>
    <mergeCell ref="A13:A14"/>
    <mergeCell ref="A15:B15"/>
    <mergeCell ref="E11:E14"/>
    <mergeCell ref="A20:A21"/>
    <mergeCell ref="E20:E23"/>
    <mergeCell ref="A22:A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一元配置</vt:lpstr>
      <vt:lpstr>二元配置</vt:lpstr>
      <vt:lpstr>三元配置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2019-10-09T22:52:08Z</dcterms:created>
  <dcterms:modified xsi:type="dcterms:W3CDTF">2019-10-12T05:03:40Z</dcterms:modified>
</cp:coreProperties>
</file>